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5.xml" ContentType="application/vnd.openxmlformats-officedocument.drawing+xml"/>
  <Override PartName="/xl/charts/colors2.xml" ContentType="application/vnd.ms-office.chartcolorstyle+xml"/>
  <Override PartName="/xl/charts/style2.xml" ContentType="application/vnd.ms-office.chartstyle+xml"/>
  <Override PartName="/xl/charts/chart2.xml" ContentType="application/vnd.openxmlformats-officedocument.drawingml.chart+xml"/>
  <Override PartName="/xl/charts/colors1.xml" ContentType="application/vnd.ms-office.chartcolorstyle+xml"/>
  <Override PartName="/xl/charts/style1.xml" ContentType="application/vnd.ms-office.chartstyle+xml"/>
  <Override PartName="/xl/charts/chart1.xml" ContentType="application/vnd.openxmlformats-officedocument.drawingml.chart+xml"/>
  <Override PartName="/xl/worksheets/sheet5.xml" ContentType="application/vnd.openxmlformats-officedocument.spreadsheetml.worksheet+xml"/>
  <Override PartName="/xl/drawings/drawing4.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calcChain.xml" ContentType="application/vnd.openxmlformats-officedocument.spreadsheetml.calcChai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ria.tovar\Documents\2018\RIESGOS\2018\SEGUIMIENTO RIESGOS\"/>
    </mc:Choice>
  </mc:AlternateContent>
  <bookViews>
    <workbookView xWindow="0" yWindow="0" windowWidth="28800" windowHeight="11610" activeTab="1"/>
  </bookViews>
  <sheets>
    <sheet name=" CONTEXT ESTRAT INST 2018" sheetId="6" r:id="rId1"/>
    <sheet name="MAPA DE RIESGOS 2018" sheetId="3" r:id="rId2"/>
    <sheet name="Hoja3" sheetId="9" state="hidden" r:id="rId3"/>
    <sheet name="CONVENCIONES " sheetId="4" state="hidden" r:id="rId4"/>
    <sheet name="Hoja1" sheetId="7" state="hidden" r:id="rId5"/>
    <sheet name="CONVENCIONESFORMULAS" sheetId="2" state="veryHidden" r:id="rId6"/>
  </sheets>
  <externalReferences>
    <externalReference r:id="rId7"/>
    <externalReference r:id="rId8"/>
    <externalReference r:id="rId9"/>
  </externalReferences>
  <definedNames>
    <definedName name="_xlnm._FilterDatabase" localSheetId="1" hidden="1">'MAPA DE RIESGOS 2018'!$A$6:$R$130</definedName>
  </definedNames>
  <calcPr calcId="15251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6" i="3" l="1"/>
  <c r="J36" i="3"/>
  <c r="A67" i="2" l="1"/>
  <c r="A66" i="2"/>
  <c r="A65" i="2"/>
  <c r="A64" i="2"/>
  <c r="A63" i="2"/>
  <c r="A62" i="2"/>
  <c r="A61" i="2"/>
  <c r="A58" i="2"/>
  <c r="A57" i="2"/>
  <c r="A56" i="2"/>
  <c r="A55" i="2"/>
  <c r="A54" i="2"/>
  <c r="A53" i="2"/>
  <c r="A52" i="2"/>
  <c r="A51" i="2"/>
  <c r="A50" i="2"/>
  <c r="A49" i="2"/>
  <c r="A48" i="2"/>
  <c r="A47" i="2"/>
  <c r="A46" i="2"/>
  <c r="A45" i="2"/>
  <c r="A44" i="2"/>
  <c r="A43" i="2"/>
  <c r="A42" i="2"/>
  <c r="L13" i="3" l="1"/>
  <c r="L9" i="3"/>
  <c r="M21" i="7" l="1"/>
  <c r="C21" i="7"/>
  <c r="N77" i="3" l="1"/>
  <c r="N64" i="3"/>
  <c r="N76" i="3"/>
  <c r="N75" i="3"/>
  <c r="J77" i="3"/>
  <c r="J64" i="3"/>
  <c r="J76" i="3"/>
  <c r="J75" i="3"/>
  <c r="B74" i="2"/>
  <c r="C73" i="2"/>
  <c r="B73" i="2"/>
  <c r="A74" i="2"/>
  <c r="A73" i="2"/>
  <c r="A72" i="2"/>
  <c r="A71" i="2"/>
  <c r="D72" i="2"/>
  <c r="C72" i="2"/>
  <c r="B72" i="2"/>
  <c r="D71" i="2"/>
  <c r="C71" i="2"/>
  <c r="B71" i="2"/>
  <c r="D70" i="2"/>
  <c r="C70" i="2"/>
  <c r="B70" i="2"/>
  <c r="A70" i="2"/>
  <c r="H38" i="2"/>
  <c r="H37" i="2"/>
  <c r="H36" i="2"/>
  <c r="H35" i="2"/>
  <c r="H34" i="2"/>
  <c r="H33" i="2"/>
  <c r="H32" i="2"/>
  <c r="H31" i="2"/>
  <c r="H30" i="2"/>
  <c r="H29" i="2"/>
  <c r="H28" i="2"/>
  <c r="H27" i="2"/>
  <c r="H26" i="2"/>
  <c r="H25" i="2"/>
  <c r="H24" i="2"/>
  <c r="H23" i="2"/>
  <c r="H22" i="2"/>
  <c r="H21" i="2"/>
  <c r="H20" i="2"/>
  <c r="H19" i="2"/>
  <c r="H18" i="2"/>
  <c r="H17" i="2"/>
  <c r="H16" i="2"/>
  <c r="H15" i="2"/>
  <c r="H14" i="2"/>
  <c r="N66" i="3" l="1"/>
  <c r="J66" i="3"/>
  <c r="J58" i="3"/>
  <c r="N58" i="3" s="1"/>
  <c r="N101" i="3"/>
  <c r="N13" i="3"/>
  <c r="N108" i="3"/>
  <c r="J108" i="3"/>
  <c r="J109" i="3"/>
  <c r="N109" i="3"/>
  <c r="N81" i="3"/>
  <c r="N30" i="3"/>
  <c r="N51" i="3"/>
  <c r="J107" i="3"/>
  <c r="J98" i="3"/>
  <c r="N98" i="3" s="1"/>
  <c r="J30" i="3"/>
  <c r="J51" i="3"/>
  <c r="J86" i="3"/>
  <c r="N43" i="3"/>
  <c r="J43" i="3"/>
  <c r="N42" i="3"/>
  <c r="J42" i="3"/>
  <c r="J127" i="3"/>
  <c r="N127" i="3" s="1"/>
  <c r="N47" i="3"/>
  <c r="N105" i="3"/>
  <c r="N9" i="3"/>
  <c r="J22" i="3"/>
  <c r="N38" i="3"/>
  <c r="J11" i="3"/>
  <c r="N40" i="3"/>
  <c r="N73" i="3"/>
  <c r="N72" i="3"/>
  <c r="N71" i="3"/>
  <c r="J15" i="3"/>
  <c r="N15" i="3"/>
  <c r="N86" i="3"/>
  <c r="J87" i="3"/>
  <c r="N10" i="3"/>
  <c r="J61" i="3"/>
  <c r="J20" i="3"/>
  <c r="N20" i="3"/>
  <c r="N84" i="3"/>
  <c r="J88" i="3"/>
  <c r="N7" i="3"/>
  <c r="N78" i="3"/>
  <c r="J45" i="3"/>
  <c r="N69" i="3"/>
  <c r="N88" i="3"/>
  <c r="J117" i="3"/>
  <c r="N117" i="3" s="1"/>
  <c r="N28" i="3"/>
  <c r="J31" i="3"/>
  <c r="N21" i="3"/>
  <c r="J67" i="3"/>
  <c r="N23" i="3"/>
  <c r="J70" i="3"/>
  <c r="N85" i="3"/>
  <c r="J34" i="3"/>
  <c r="J90" i="3"/>
  <c r="J8" i="3"/>
  <c r="J99" i="3"/>
  <c r="N99" i="3" s="1"/>
  <c r="J44" i="3"/>
  <c r="N111" i="3"/>
  <c r="J126" i="3"/>
  <c r="N126" i="3" s="1"/>
  <c r="N25" i="3"/>
  <c r="J56" i="3"/>
  <c r="N113" i="3"/>
  <c r="J94" i="3"/>
  <c r="N106" i="3"/>
  <c r="J105" i="3"/>
  <c r="J25" i="3"/>
  <c r="J104" i="3"/>
  <c r="N104" i="3" s="1"/>
  <c r="J32" i="3"/>
  <c r="J35" i="3"/>
  <c r="N35" i="3" s="1"/>
  <c r="J96" i="3"/>
  <c r="N96" i="3" s="1"/>
  <c r="N114" i="3"/>
  <c r="N50" i="3"/>
  <c r="N31" i="3"/>
  <c r="J111" i="3"/>
  <c r="N22" i="3"/>
  <c r="N122" i="3"/>
  <c r="N118" i="3"/>
  <c r="N63" i="3"/>
  <c r="N49" i="3"/>
  <c r="N27" i="3"/>
  <c r="N12" i="3"/>
  <c r="J119" i="3"/>
  <c r="J92" i="3"/>
  <c r="N92" i="3" s="1"/>
  <c r="J73" i="3"/>
  <c r="J54" i="3"/>
  <c r="J33" i="3"/>
  <c r="N33" i="3" s="1"/>
  <c r="J19" i="3"/>
  <c r="N121" i="3"/>
  <c r="N90" i="3"/>
  <c r="N54" i="3"/>
  <c r="J118" i="3"/>
  <c r="J91" i="3"/>
  <c r="N57" i="3"/>
  <c r="J40" i="3"/>
  <c r="J10" i="3"/>
  <c r="N65" i="3"/>
  <c r="J116" i="3"/>
  <c r="N116" i="3" s="1"/>
  <c r="J68" i="3"/>
  <c r="J12" i="3"/>
  <c r="N97" i="3"/>
  <c r="N79" i="3"/>
  <c r="N61" i="3"/>
  <c r="N34" i="3"/>
  <c r="J103" i="3"/>
  <c r="J84" i="3"/>
  <c r="J69" i="3"/>
  <c r="J47" i="3"/>
  <c r="J27" i="3"/>
  <c r="J13" i="3"/>
  <c r="N32" i="3"/>
  <c r="J89" i="3"/>
  <c r="N67" i="3"/>
  <c r="J128" i="3"/>
  <c r="J72" i="3"/>
  <c r="J17" i="3"/>
  <c r="J123" i="3"/>
  <c r="J59" i="3"/>
  <c r="N37" i="3"/>
  <c r="J26" i="3"/>
  <c r="J95" i="3"/>
  <c r="J114" i="3"/>
  <c r="J50" i="3"/>
  <c r="J112" i="3"/>
  <c r="J113" i="3"/>
  <c r="N26" i="3"/>
  <c r="N53" i="3"/>
  <c r="N94" i="3"/>
  <c r="N70" i="3"/>
  <c r="N45" i="3"/>
  <c r="N24" i="3"/>
  <c r="N8" i="3"/>
  <c r="J115" i="3"/>
  <c r="J65" i="3"/>
  <c r="J71" i="3"/>
  <c r="J49" i="3"/>
  <c r="N115" i="3"/>
  <c r="N62" i="3"/>
  <c r="N48" i="3"/>
  <c r="N11" i="3"/>
  <c r="J63" i="3"/>
  <c r="J57" i="3"/>
  <c r="J7" i="3"/>
  <c r="N82" i="3"/>
  <c r="J102" i="3"/>
  <c r="N120" i="3"/>
  <c r="N89" i="3"/>
  <c r="N74" i="3"/>
  <c r="N16" i="3"/>
  <c r="J121" i="3"/>
  <c r="J97" i="3"/>
  <c r="J80" i="3"/>
  <c r="J39" i="3"/>
  <c r="J24" i="3"/>
  <c r="J9" i="3"/>
  <c r="N87" i="3"/>
  <c r="J74" i="3"/>
  <c r="J21" i="3"/>
  <c r="N46" i="3"/>
  <c r="J120" i="3"/>
  <c r="J55" i="3"/>
  <c r="N55" i="3" s="1"/>
  <c r="N123" i="3"/>
  <c r="J29" i="3"/>
  <c r="N14" i="3"/>
  <c r="J41" i="3"/>
  <c r="J53" i="3"/>
  <c r="N93" i="3"/>
  <c r="N112" i="3"/>
  <c r="N52" i="3"/>
  <c r="N29" i="3"/>
  <c r="N107" i="3"/>
  <c r="N91" i="3"/>
  <c r="N56" i="3"/>
  <c r="N17" i="3"/>
  <c r="J124" i="3"/>
  <c r="N124" i="3" s="1"/>
  <c r="J101" i="3"/>
  <c r="J82" i="3"/>
  <c r="J60" i="3"/>
  <c r="J38" i="3"/>
  <c r="N128" i="3"/>
  <c r="N100" i="3"/>
  <c r="N80" i="3"/>
  <c r="N19" i="3"/>
  <c r="J122" i="3"/>
  <c r="J100" i="3"/>
  <c r="J81" i="3"/>
  <c r="J78" i="3"/>
  <c r="J48" i="3"/>
  <c r="J28" i="3"/>
  <c r="J16" i="3"/>
  <c r="J85" i="3"/>
  <c r="N60" i="3"/>
  <c r="J125" i="3"/>
  <c r="N125" i="3" s="1"/>
  <c r="J79" i="3"/>
  <c r="J23" i="3"/>
  <c r="N103" i="3"/>
  <c r="N83" i="3"/>
  <c r="N68" i="3"/>
  <c r="N39" i="3"/>
  <c r="J62" i="3"/>
  <c r="J18" i="3"/>
  <c r="N119" i="3"/>
  <c r="J106" i="3"/>
  <c r="J46" i="3"/>
  <c r="N102" i="3"/>
  <c r="N18" i="3"/>
  <c r="J83" i="3"/>
  <c r="N59" i="3"/>
  <c r="J37" i="3"/>
  <c r="N95" i="3"/>
  <c r="N110" i="3"/>
  <c r="J110" i="3"/>
  <c r="J14" i="3"/>
  <c r="N41" i="3"/>
  <c r="N44" i="3"/>
  <c r="J52" i="3"/>
  <c r="J93" i="3"/>
</calcChain>
</file>

<file path=xl/comments1.xml><?xml version="1.0" encoding="utf-8"?>
<comments xmlns="http://schemas.openxmlformats.org/spreadsheetml/2006/main">
  <authors>
    <author>Alexander Quiroga Carrillo</author>
    <author>Olga Lucia Gomez Carrillo</author>
    <author>Adriana Maria Gutierrez Sanchez</author>
  </authors>
  <commentList>
    <comment ref="B5" authorId="0" shapeId="0">
      <text>
        <r>
          <rPr>
            <b/>
            <sz val="9"/>
            <color indexed="81"/>
            <rFont val="Tahoma"/>
            <family val="2"/>
          </rPr>
          <t>Alexander Quiroga Carrillo:</t>
        </r>
        <r>
          <rPr>
            <sz val="9"/>
            <color indexed="81"/>
            <rFont val="Tahoma"/>
            <family val="2"/>
          </rPr>
          <t xml:space="preserve">
SELECCIONE DE LA LISTA EL PROCESO A SU CARGO</t>
        </r>
      </text>
    </comment>
    <comment ref="E5" authorId="0" shapeId="0">
      <text>
        <r>
          <rPr>
            <b/>
            <sz val="9"/>
            <color indexed="81"/>
            <rFont val="Tahoma"/>
            <family val="2"/>
          </rPr>
          <t>Alexander Quiroga Carrillo:</t>
        </r>
        <r>
          <rPr>
            <sz val="9"/>
            <color indexed="81"/>
            <rFont val="Tahoma"/>
            <family val="2"/>
          </rPr>
          <t xml:space="preserve">
SELECCIONE DE LA LISTA EL TIPO DE RIESGO IDENTIFICADO</t>
        </r>
      </text>
    </comment>
    <comment ref="J5" authorId="0" shapeId="0">
      <text>
        <r>
          <rPr>
            <b/>
            <sz val="9"/>
            <color indexed="81"/>
            <rFont val="Tahoma"/>
            <family val="2"/>
          </rPr>
          <t>Alexander Quiroga Carrillo:</t>
        </r>
        <r>
          <rPr>
            <sz val="9"/>
            <color indexed="81"/>
            <rFont val="Tahoma"/>
            <family val="2"/>
          </rPr>
          <t xml:space="preserve">
DE ACUERDO CON LA COMBINACION DE PROBABILIDAD VS IMPACTO SELECCIONE DE LA LISTA LA EVALUACION QUE CORRESPONDA DE ACUERDO CON LA TABLA DE HOJA DE CONVENCIONES</t>
        </r>
      </text>
    </comment>
    <comment ref="K5" authorId="0" shapeId="0">
      <text>
        <r>
          <rPr>
            <b/>
            <sz val="9"/>
            <color indexed="81"/>
            <rFont val="Tahoma"/>
            <family val="2"/>
          </rPr>
          <t>Alexander Quiroga Carrillo:</t>
        </r>
        <r>
          <rPr>
            <sz val="9"/>
            <color indexed="81"/>
            <rFont val="Tahoma"/>
            <family val="2"/>
          </rPr>
          <t xml:space="preserve">
RELACIONE LOS CONTROLES EXISTENTES EN EL DESARROLLO DEL PROCESO QUE MITIGUEN EL RIESGO IDENTIFICADO. SI NO EXISTEN CONTROLES CONSIGNE N.A.</t>
        </r>
      </text>
    </comment>
    <comment ref="L5" authorId="1" shapeId="0">
      <text>
        <r>
          <rPr>
            <sz val="9"/>
            <color indexed="81"/>
            <rFont val="Tahoma"/>
            <family val="2"/>
          </rPr>
          <t xml:space="preserve">
Fecha o periodicidad de la implementación de las acciones propuestas.</t>
        </r>
      </text>
    </comment>
    <comment ref="M5" authorId="0" shapeId="0">
      <text>
        <r>
          <rPr>
            <b/>
            <sz val="9"/>
            <color indexed="81"/>
            <rFont val="Tahoma"/>
            <family val="2"/>
          </rPr>
          <t>Alexander Quiroga Carrillo:</t>
        </r>
        <r>
          <rPr>
            <sz val="9"/>
            <color indexed="81"/>
            <rFont val="Tahoma"/>
            <family val="2"/>
          </rPr>
          <t xml:space="preserve">
CALIFIQUE EL CONTROL EXISTENTE DE ACUERDO CON SU NIVEL DE EFICACIA, DONDE 0 ES POCO EFICAZ Y 2 ES MUY EFICAZ - VER HOJA DE CONVENCIONES</t>
        </r>
      </text>
    </comment>
    <comment ref="N5" authorId="0" shapeId="0">
      <text>
        <r>
          <rPr>
            <b/>
            <sz val="9"/>
            <color indexed="81"/>
            <rFont val="Tahoma"/>
            <family val="2"/>
          </rPr>
          <t>Alexander Quiroga Carrillo:</t>
        </r>
        <r>
          <rPr>
            <sz val="9"/>
            <color indexed="81"/>
            <rFont val="Tahoma"/>
            <family val="2"/>
          </rPr>
          <t xml:space="preserve">
RESTE A LA CALIFICACIÓN DEL PROBABILIDAD DEL RIESGO LA CALIFICACION DEL CONTROL Y CONSIGNE LA NUEVA EVALUACIÓN DE ACUERDO CON LA TABLA DE LA HOJA DE CONVENCIONES</t>
        </r>
      </text>
    </comment>
    <comment ref="O5" authorId="0" shapeId="0">
      <text>
        <r>
          <rPr>
            <b/>
            <sz val="9"/>
            <color indexed="81"/>
            <rFont val="Tahoma"/>
            <family val="2"/>
          </rPr>
          <t>Alexander Quiroga Carrillo:</t>
        </r>
        <r>
          <rPr>
            <sz val="9"/>
            <color indexed="81"/>
            <rFont val="Tahoma"/>
            <family val="2"/>
          </rPr>
          <t xml:space="preserve">
ESTABLEZCA LAS OPCIONES DE MANEJO QUE SE LE DARA AL RIESGO IDENTIFICADOS DE ACUERDO CON LAS DEFINIONES ESTABLECIDAS EN LA HOJA DE CONVENCIONES</t>
        </r>
      </text>
    </comment>
    <comment ref="P5" authorId="0" shapeId="0">
      <text>
        <r>
          <rPr>
            <b/>
            <sz val="9"/>
            <color indexed="81"/>
            <rFont val="Tahoma"/>
            <family val="2"/>
          </rPr>
          <t>Alexander Quiroga Carrillo:</t>
        </r>
        <r>
          <rPr>
            <sz val="9"/>
            <color indexed="81"/>
            <rFont val="Tahoma"/>
            <family val="2"/>
          </rPr>
          <t xml:space="preserve">
ESTABLEZCA LAS ACCIONES A REALIZAR PARA EL TRATAMIENTO DE LOS RIESGOS IDENTIFICADOS CON FECHAS DE CUMPLIMIENTO</t>
        </r>
      </text>
    </comment>
    <comment ref="Q5" authorId="1" shapeId="0">
      <text>
        <r>
          <rPr>
            <sz val="9"/>
            <color indexed="81"/>
            <rFont val="Tahoma"/>
            <family val="2"/>
          </rPr>
          <t xml:space="preserve">
Fecha o periodicidad de la implementación de las acciones propuestas.</t>
        </r>
      </text>
    </comment>
    <comment ref="R5" authorId="2" shapeId="0">
      <text>
        <r>
          <rPr>
            <b/>
            <sz val="9"/>
            <color indexed="81"/>
            <rFont val="Tahoma"/>
            <family val="2"/>
          </rPr>
          <t xml:space="preserve">Adriana Maria Gutierrez Sanchez:
</t>
        </r>
        <r>
          <rPr>
            <sz val="9"/>
            <color indexed="81"/>
            <rFont val="Tahoma"/>
            <family val="2"/>
          </rPr>
          <t>Área</t>
        </r>
        <r>
          <rPr>
            <b/>
            <sz val="9"/>
            <color indexed="81"/>
            <rFont val="Tahoma"/>
            <family val="2"/>
          </rPr>
          <t xml:space="preserve"> </t>
        </r>
        <r>
          <rPr>
            <sz val="9"/>
            <color indexed="81"/>
            <rFont val="Tahoma"/>
            <family val="2"/>
          </rPr>
          <t>responsablede Ejecutar los controles y actividadades.</t>
        </r>
      </text>
    </comment>
  </commentList>
</comments>
</file>

<file path=xl/sharedStrings.xml><?xml version="1.0" encoding="utf-8"?>
<sst xmlns="http://schemas.openxmlformats.org/spreadsheetml/2006/main" count="2263" uniqueCount="1172">
  <si>
    <t>PROCESO</t>
  </si>
  <si>
    <t xml:space="preserve">No. </t>
  </si>
  <si>
    <t>RIESGO</t>
  </si>
  <si>
    <t>CALIFICACION</t>
  </si>
  <si>
    <t>PROBABILIDAD</t>
  </si>
  <si>
    <t>IMPACTO</t>
  </si>
  <si>
    <t>EVALUACION</t>
  </si>
  <si>
    <t>NUEVA EVALUACION</t>
  </si>
  <si>
    <t>OPCIONES DE MANEJO</t>
  </si>
  <si>
    <t xml:space="preserve">ACCIONES </t>
  </si>
  <si>
    <t>MODERADO</t>
  </si>
  <si>
    <t>MENOR(2)</t>
  </si>
  <si>
    <t>MODERADO(3)</t>
  </si>
  <si>
    <t>MAYOR(4)</t>
  </si>
  <si>
    <t>CATASTROFICO(5)</t>
  </si>
  <si>
    <t>RARO(1)</t>
  </si>
  <si>
    <t>IMPROBABLE(2)</t>
  </si>
  <si>
    <t>POSIBLE(3)</t>
  </si>
  <si>
    <t>PROBABLE(4)</t>
  </si>
  <si>
    <t>CASI SEGURO(5)</t>
  </si>
  <si>
    <t>B</t>
  </si>
  <si>
    <t>M</t>
  </si>
  <si>
    <t>A</t>
  </si>
  <si>
    <t>E</t>
  </si>
  <si>
    <t>B: ZONA DE RIESGO BAJO. ASUMIR EL RIESGO</t>
  </si>
  <si>
    <t>M: ZONA DE RIESGO MODERADA. ASUMIR EL RIESGO, REDUCIR EL RIESGO</t>
  </si>
  <si>
    <t xml:space="preserve">A: ZONA DE RIESGO ALTA. REDUCIR EL RIESGO, EVITAR O COMPARTIR </t>
  </si>
  <si>
    <t>E: ZONA DE RIESGO EXTREMA. REDUCIR EL RIESGO, EVITAR, COMPARTIR O TRANFERIR</t>
  </si>
  <si>
    <t>Asumir un riesgo, luego de que el riesgo ha sido reducido o transferido puede quedar un riesgo residual que se mantiene, en este caso el gerente del proceso simplemente acepta la pérdida residual probable y elabora planes de contingencia para su manejo</t>
  </si>
  <si>
    <t>Compartir o Transferir el riesgo, reduce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t>
  </si>
  <si>
    <t>Reducir el riesgo, implica 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Por ejemplo: a través de la optimización de los procedimientos y la implementación de controles.</t>
  </si>
  <si>
    <t>Evitar el riesgo, 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Por ejemplo: el control de calidad, manejo de los insumos, mantenimiento preventivo de los equipos, desarrollo tecnológico, etc.</t>
  </si>
  <si>
    <t>TIPO DE RIESGO</t>
  </si>
  <si>
    <t>PROCESO: DIRECCIONAMIENTO ESTRATEGICO</t>
  </si>
  <si>
    <t>COMUNICACIONES</t>
  </si>
  <si>
    <t>PROCESOS</t>
  </si>
  <si>
    <t>ESTRATEGICO</t>
  </si>
  <si>
    <t>OPERATIVO</t>
  </si>
  <si>
    <t>CUMPLIMIENTO</t>
  </si>
  <si>
    <t>IMAGEN</t>
  </si>
  <si>
    <t>FINANCIERO</t>
  </si>
  <si>
    <t>TECNOLOGICO</t>
  </si>
  <si>
    <t>,</t>
  </si>
  <si>
    <t>BAJO</t>
  </si>
  <si>
    <t xml:space="preserve">ALTO </t>
  </si>
  <si>
    <t>EXTREMO</t>
  </si>
  <si>
    <t>CALIFICACION DEL CONTROL</t>
  </si>
  <si>
    <t>CONTROLES      (SI EXISTEN)</t>
  </si>
  <si>
    <t>INSIGNIFICANTE  (1)</t>
  </si>
  <si>
    <t>FORMATO - MAPA DE RIESGOS DE PROSPERIDAD SOCIAL</t>
  </si>
  <si>
    <t>LISTAS DESPLEGABLES</t>
  </si>
  <si>
    <t>Codigo: F - DE - 06</t>
  </si>
  <si>
    <t>Versión: 02</t>
  </si>
  <si>
    <t>Fecha de Aprobación: Agosto de 2016</t>
  </si>
  <si>
    <t>CASI SEGURO</t>
  </si>
  <si>
    <t>PROBABLE</t>
  </si>
  <si>
    <t>POSIBLE</t>
  </si>
  <si>
    <t>IMPROBABLE</t>
  </si>
  <si>
    <t>RARO</t>
  </si>
  <si>
    <t>INSIGNIFICANTE</t>
  </si>
  <si>
    <t>MENOR</t>
  </si>
  <si>
    <t>MAYOR</t>
  </si>
  <si>
    <t>CATASTROFICO</t>
  </si>
  <si>
    <t xml:space="preserve">INSIGNIFICANTE </t>
  </si>
  <si>
    <r>
      <t>Codigo:</t>
    </r>
    <r>
      <rPr>
        <sz val="8"/>
        <color theme="1"/>
        <rFont val="Verdana"/>
        <family val="2"/>
      </rPr>
      <t xml:space="preserve"> F - DE - 06</t>
    </r>
  </si>
  <si>
    <t>CONSECUENCIAS</t>
  </si>
  <si>
    <t>E: ZONA DE RIESGO EXTREMA. REDUCIR EL RIESGO, EVITAR, COMPARTIR O TRANSFERIR</t>
  </si>
  <si>
    <r>
      <t xml:space="preserve">Codigo: </t>
    </r>
    <r>
      <rPr>
        <sz val="10"/>
        <color theme="1"/>
        <rFont val="Verdana"/>
        <family val="2"/>
      </rPr>
      <t>F - DE - 06</t>
    </r>
  </si>
  <si>
    <t>ACTIVIDAD DEL PROCESO</t>
  </si>
  <si>
    <t>CAUSAS</t>
  </si>
  <si>
    <t>Retrasos en la contratación.</t>
  </si>
  <si>
    <t>Asumir el riesgo</t>
  </si>
  <si>
    <t>Revisar y/o Ajustar los Estudios Previos</t>
  </si>
  <si>
    <t>Publicación de estudios previos con deficiencias.</t>
  </si>
  <si>
    <t>Inadecuada revisión a los estudios previos.
Falta de claridad y conocimiento en la necesidad de lo que se pretende contratar.</t>
  </si>
  <si>
    <t>Procedimientos de Procesos de Contratación y Manual de Contratación</t>
  </si>
  <si>
    <t>Inconsistencia en los soportes contractuales</t>
  </si>
  <si>
    <t>Administración de Bases de Datos</t>
  </si>
  <si>
    <t>Información no confiable</t>
  </si>
  <si>
    <t>Contratos no legalizados.</t>
  </si>
  <si>
    <t>Generar filtros y controles en la entrega de permisos.</t>
  </si>
  <si>
    <t>Reporte erróneo de la información contractual</t>
  </si>
  <si>
    <t xml:space="preserve">Revisión y verificación de los reportes generados.
Expediente de los contratos en Orfeo y carpetas físicas del contrato. </t>
  </si>
  <si>
    <t>Reducir el riesgo</t>
  </si>
  <si>
    <t>Pérdida o daño de la información</t>
  </si>
  <si>
    <t>Ejecutar los programas de auditoría y asesoramiento, así como elaborar los informes de ley.</t>
  </si>
  <si>
    <t>Brindar las herramientas metodológicas para la implementación del Acompañamiento Familiar y Comunitario.</t>
  </si>
  <si>
    <t>No apropiación de la metodología de acompañamiento familiar y comuntario por parte del equipo territorial de la Estrategia UNIDOS.</t>
  </si>
  <si>
    <t>Implementar la metodología para el Acompañamiento Familiar y Comunitario a través de los mecanismos definidos.</t>
  </si>
  <si>
    <t>Realizar seguimiento a la implementación del Acompañamiento Familiar y Comunitario.</t>
  </si>
  <si>
    <t>Baja capacidad pedagógica y conceptual de los formadores en la transmisión del conocimiento.
Falta de interés de los integrantes del equipo territorial en apropiar los conceptos y procedimientos metodológicos.</t>
  </si>
  <si>
    <t xml:space="preserve">Incumplimiento del contrato suscrito entre DPS y el operador social. </t>
  </si>
  <si>
    <t>Planear la gestión del talento humano.</t>
  </si>
  <si>
    <t>Deficiente planeación para la gestión del Talento Humano</t>
  </si>
  <si>
    <t>Seleccionar y vincular al Talento Humano</t>
  </si>
  <si>
    <t>Inconsistencias en las liquidaciones de los pagos aplicados en respuesta de las situaciones y novedades administrativas</t>
  </si>
  <si>
    <t>Evaluar el desempeño del proceso</t>
  </si>
  <si>
    <t>No establecer las directrices que orienten la gestión de la oficina.</t>
  </si>
  <si>
    <t xml:space="preserve">Analizar y gestionar los asuntos de competencia del proceso </t>
  </si>
  <si>
    <t xml:space="preserve">Demora o tardanza en la asignación del documento </t>
  </si>
  <si>
    <t>No dar trámite oportuno a los diferentes requerimientos de los despachos judiciales,   de las dependencias de la Entidad o de  terceros.</t>
  </si>
  <si>
    <t xml:space="preserve">Efectuar el seguimiento de los asuntos a cargo del proceso </t>
  </si>
  <si>
    <t>No informar oportunamente condenas en contra de la Entidad a las áreas competentes</t>
  </si>
  <si>
    <t>Falta de información, para la toma de decisiones.</t>
  </si>
  <si>
    <t>Pérdida de la oportunidad procesal para ejercer la defensa y deficiencia en la calidad de la defensa judicial
Deficiente asesoría jurídica</t>
  </si>
  <si>
    <t>Inadecuada lectura del documento</t>
  </si>
  <si>
    <t xml:space="preserve">Carencia de un sistema de vigilancia judicial permanente y confiable. </t>
  </si>
  <si>
    <t>Responsabilidades a funcionarios de la Entidad</t>
  </si>
  <si>
    <t xml:space="preserve">Asumir el riesgo </t>
  </si>
  <si>
    <t>Revisión de indicadores, para evaluar la gestión.
Reunión con los coordinadores para fijar líneas de defensa.</t>
  </si>
  <si>
    <t>Establecer políticas y lineamientos de Tecnología de la Información</t>
  </si>
  <si>
    <t>Elaborar y consolidar el plan de acción de la Entidad</t>
  </si>
  <si>
    <t xml:space="preserve">Falla en  el aplicativo Sisgestión </t>
  </si>
  <si>
    <t xml:space="preserve">Falta de determinación de controles y parametrización en la herramienta.
</t>
  </si>
  <si>
    <t xml:space="preserve">Infringir la norma correspondiente.
Sanciones legales
</t>
  </si>
  <si>
    <t>Gestionar modelo de operación de la Entidad</t>
  </si>
  <si>
    <t xml:space="preserve">Establecer los controles en el aplicativo </t>
  </si>
  <si>
    <t xml:space="preserve">Desactualización del Plan de Acción Institucional  </t>
  </si>
  <si>
    <t>No contar con informacion en los tiempos previstos.
No desarrollar la planeación en los tiempos estipulados.
Modificaciones y actualizaciones en los planes de acción</t>
  </si>
  <si>
    <t>Hallazgos  por parte de entes de control.
Desinformación a la ciudadanía.
Falta de credibilidad en la información reportada por la entidad.</t>
  </si>
  <si>
    <t>Rotación de personal a causa del concurso.
Falta de lineamientos para la gestión del conocimiento.
Falta de lineamientos para la gestión de entrega de la información.</t>
  </si>
  <si>
    <t>Efectuar alistamiento para la ejecución de los programas de Inclusión Social</t>
  </si>
  <si>
    <t>Debilidades en la Focalización de los potenciales beneficiarios de los programas</t>
  </si>
  <si>
    <t xml:space="preserve">Implementar los componentes de acuerdo a lo establecido en las guías operativas.
</t>
  </si>
  <si>
    <t>Inadecuada ejecución de programas y proyectos</t>
  </si>
  <si>
    <t xml:space="preserve">Entregar las obras de infraestructura social y mejoramientos de vivienda
</t>
  </si>
  <si>
    <t>Gestionar proceso contractual para la implementación de la oferta de programas sociales a cargo de la Dirección de Inclusión Productiva</t>
  </si>
  <si>
    <t>Demoras en los procesos precontractuales</t>
  </si>
  <si>
    <t>Implementar los componentes de acuerdo a lo establecido en la guía operativa de cada uno de ellos.</t>
  </si>
  <si>
    <t>Deserción e inasistencia de la población participante durante la ejecución de los componentes</t>
  </si>
  <si>
    <t>Generación de sobrecostos para la entidad (tiempos y presupuestos)</t>
  </si>
  <si>
    <t>Dificultades en la inserción de la población al mercado laboral formal</t>
  </si>
  <si>
    <t>Cambios en la focalización de los programas y proyectos</t>
  </si>
  <si>
    <t xml:space="preserve">Identificar y priorizar necesidades a nivel nacional </t>
  </si>
  <si>
    <t xml:space="preserve">Focalizar la población potencial </t>
  </si>
  <si>
    <t xml:space="preserve">Hacer seguimiento a los convenios para la ejecución de los proyectos de infraestructura y a convenios o contratos para las interventorías de los proyectos. </t>
  </si>
  <si>
    <t xml:space="preserve">Realizar el acompañamiento social a los proyectos </t>
  </si>
  <si>
    <t>Verificar los requisitos para la transferencia monetaria condicionada</t>
  </si>
  <si>
    <t>Liquidar y entregar las transferencias monetarias condicionadas</t>
  </si>
  <si>
    <t xml:space="preserve">Implementar los lineamientos y políticas para el suministro de equipos tecnológicos y plataforma tecnológica </t>
  </si>
  <si>
    <t>Realizar el diseño, administración y mantenimiento de los Sistemas de Información</t>
  </si>
  <si>
    <t>Diseñar e implementar el plan de renovación y mantenimiento de los requerimientos tecnológicos.</t>
  </si>
  <si>
    <t>Brindar soporte técnico a todos los incidentes y requerimientos (Software y Hardware), necesario para la gestión de la Entidad.</t>
  </si>
  <si>
    <t xml:space="preserve">
Insatisfacción  en el servicio.
</t>
  </si>
  <si>
    <t xml:space="preserve">Verificación constante de la obsolocencia de los equipos. </t>
  </si>
  <si>
    <t>Mal funcionamiento de los Sistemas de Información.</t>
  </si>
  <si>
    <t>Demora en la realización de los contratos de prestación de servicios.</t>
  </si>
  <si>
    <t>Coordinar las acciones del Plan estratégico de Comunicación para divulgar la información al interior de la organización.</t>
  </si>
  <si>
    <t>Compartir el riesgo</t>
  </si>
  <si>
    <t>Elaborar las declaraciones y pagar las retenciones de impuestos nacionales, distritales y municipales, información exógena nacional, distrital y municipal, consignar las demás deducciones (embargos, cuentas AFC, salud, pensión, etc.)</t>
  </si>
  <si>
    <t>Gestionar oportunamente las solicitudes de Comisiones de Servicio y los Gastos de Desplazamiento.</t>
  </si>
  <si>
    <t>No desplazamiento del funcionario a realizar su actividad afectando los objetivos y las metas de la Entidad.</t>
  </si>
  <si>
    <t>Reducir el riesgo.</t>
  </si>
  <si>
    <t>Liquidación errada de viáticos.</t>
  </si>
  <si>
    <t>Atención ineficiente a la ciudadanía</t>
  </si>
  <si>
    <t xml:space="preserve">No implementar un sistema de gestión tecnológico de peticiones acorde a la normativa vigente y que satisfaga las necesidades de los ciudadanos </t>
  </si>
  <si>
    <t>Gestionar y articular la oferta social con las entidades públicas, privadas, cooperación internacional y el ecosistema de innovación social.</t>
  </si>
  <si>
    <t xml:space="preserve"> Desarticulación  con los actores involucrados. </t>
  </si>
  <si>
    <t>Elaborar diagnóstico poblacional y territorial enmarcado en una problemática del Sector de Inclusión Social y Reconciliación</t>
  </si>
  <si>
    <r>
      <t xml:space="preserve">MISIÓN: </t>
    </r>
    <r>
      <rPr>
        <sz val="12"/>
        <rFont val="Verdana"/>
        <family val="2"/>
      </rPr>
      <t>Diseñar, coordinar, e implementar políticas públicas para la inclusión social y la reconciliación.</t>
    </r>
    <r>
      <rPr>
        <b/>
        <sz val="12"/>
        <rFont val="Verdana"/>
        <family val="2"/>
      </rPr>
      <t xml:space="preserve">
</t>
    </r>
  </si>
  <si>
    <r>
      <t xml:space="preserve">VISIÓN: </t>
    </r>
    <r>
      <rPr>
        <sz val="12"/>
        <color theme="1"/>
        <rFont val="Verdana"/>
        <family val="2"/>
      </rPr>
      <t>Para el año 2025 se habrá erradicado la pobreza extrema y contribuido a la inclusión social y a la reconciliación.</t>
    </r>
  </si>
  <si>
    <r>
      <rPr>
        <b/>
        <sz val="12"/>
        <color theme="1"/>
        <rFont val="Verdana"/>
        <family val="2"/>
      </rPr>
      <t>POLÍTICA DE GESTIÓN DEL RIESGO:</t>
    </r>
    <r>
      <rPr>
        <sz val="12"/>
        <color theme="1"/>
        <rFont val="Verdana"/>
        <family val="2"/>
      </rPr>
      <t xml:space="preserve"> Prosperidad Social, comprometida con el mejoramiento continuo de su gestión implementa acciones dirigidas a prevenir, disminuir y controlar los riesgos operacionales y de corrupción de la Entidad, de acuerdo con lo establecido en su misión y las normas que regulan la materia. Estas acciones incluyen a sus clientes internos, externos y partes interesadas, la protección del medio ambiente y los recursos naturales, mediante su identificación, análisis, valoración y la determinación oportuna de controles correctivos y preventivos, con el fin de promover la cultura colectiva sobre los beneficios de su control. Resolución No. 03018 del 24 de octubre de 2016</t>
    </r>
  </si>
  <si>
    <r>
      <t>OBJETIVOS ESTRATÉGICOS:
Objetivo No 1:</t>
    </r>
    <r>
      <rPr>
        <sz val="12"/>
        <color theme="1"/>
        <rFont val="Verdana"/>
        <family val="2"/>
      </rPr>
      <t xml:space="preserve"> Formular lineamientos de política para reducción de la pobreza y la pobreza extrema y la contribución a la consolidación de la clase media y la reconciliación
</t>
    </r>
    <r>
      <rPr>
        <b/>
        <sz val="12"/>
        <color theme="1"/>
        <rFont val="Verdana"/>
        <family val="2"/>
      </rPr>
      <t xml:space="preserve">Objetivo No 2: </t>
    </r>
    <r>
      <rPr>
        <sz val="12"/>
        <color theme="1"/>
        <rFont val="Verdana"/>
        <family val="2"/>
      </rPr>
      <t xml:space="preserve">Coordinar e implementar las acciones que contribuyan a la generación de condiciones para la equidad y la reconciliación en los territorios
</t>
    </r>
    <r>
      <rPr>
        <b/>
        <sz val="12"/>
        <color theme="1"/>
        <rFont val="Verdana"/>
        <family val="2"/>
      </rPr>
      <t xml:space="preserve">Objetivo No 3: </t>
    </r>
    <r>
      <rPr>
        <sz val="12"/>
        <color theme="1"/>
        <rFont val="Verdana"/>
        <family val="2"/>
      </rPr>
      <t xml:space="preserve">Articular y gestionar la oferta social de entidades públicas, socios privados, tercer sector e innovadores para la inclusión social de los hogares y las comunidades.
</t>
    </r>
    <r>
      <rPr>
        <b/>
        <sz val="12"/>
        <color theme="1"/>
        <rFont val="Verdana"/>
        <family val="2"/>
      </rPr>
      <t>Objetivo No 4:</t>
    </r>
    <r>
      <rPr>
        <sz val="12"/>
        <color theme="1"/>
        <rFont val="Verdana"/>
        <family val="2"/>
      </rPr>
      <t xml:space="preserve"> Mejorar la gestión de los procesos de soporte de la Entidad
</t>
    </r>
    <r>
      <rPr>
        <b/>
        <sz val="12"/>
        <color theme="1"/>
        <rFont val="Verdana"/>
        <family val="2"/>
      </rPr>
      <t>Objetivo No 5:</t>
    </r>
    <r>
      <rPr>
        <sz val="12"/>
        <color theme="1"/>
        <rFont val="Verdana"/>
        <family val="2"/>
      </rPr>
      <t xml:space="preserve"> Fortalecer la comunicación estratégica y la participación ciudadana.</t>
    </r>
  </si>
  <si>
    <t>PROCESO: DIRECCIONAMIENTO ESTRATÉGICO</t>
  </si>
  <si>
    <r>
      <rPr>
        <b/>
        <sz val="12"/>
        <color theme="1"/>
        <rFont val="Verdana"/>
        <family val="2"/>
      </rPr>
      <t>MEDIOAMBIENTALES:</t>
    </r>
    <r>
      <rPr>
        <b/>
        <sz val="12"/>
        <color rgb="FF000000"/>
        <rFont val="Verdana"/>
        <family val="2"/>
      </rPr>
      <t xml:space="preserve"> </t>
    </r>
    <r>
      <rPr>
        <sz val="12"/>
        <color rgb="FF000000"/>
        <rFont val="Verdana"/>
        <family val="2"/>
      </rPr>
      <t xml:space="preserve">
</t>
    </r>
    <r>
      <rPr>
        <b/>
        <sz val="12"/>
        <color rgb="FF000000"/>
        <rFont val="Verdana"/>
        <family val="2"/>
      </rPr>
      <t>Oportunidades</t>
    </r>
    <r>
      <rPr>
        <sz val="12"/>
        <color rgb="FF000000"/>
        <rFont val="Verdana"/>
        <family val="2"/>
      </rPr>
      <t xml:space="preserve">
Desarrollos nacionales e internacionales en materia de tecnologías limpias
Establecimiento de directrices sobre buenas prácticas ambientales
</t>
    </r>
    <r>
      <rPr>
        <b/>
        <sz val="12"/>
        <color rgb="FF000000"/>
        <rFont val="Verdana"/>
        <family val="2"/>
      </rPr>
      <t>Amenazas</t>
    </r>
    <r>
      <rPr>
        <sz val="12"/>
        <color rgb="FF000000"/>
        <rFont val="Verdana"/>
        <family val="2"/>
      </rPr>
      <t xml:space="preserve">
</t>
    </r>
    <r>
      <rPr>
        <sz val="12"/>
        <rFont val="Verdana"/>
        <family val="2"/>
      </rPr>
      <t>Desastres naturales
Cambio climático</t>
    </r>
  </si>
  <si>
    <t xml:space="preserve">FORMATO - MAPA DE RIESGOS DE PROSPERIDAD SOCIAL </t>
  </si>
  <si>
    <r>
      <t xml:space="preserve">Página </t>
    </r>
    <r>
      <rPr>
        <sz val="10"/>
        <color theme="1"/>
        <rFont val="Verdana"/>
        <family val="2"/>
      </rPr>
      <t>1 de 3</t>
    </r>
  </si>
  <si>
    <r>
      <t>Página</t>
    </r>
    <r>
      <rPr>
        <sz val="8"/>
        <color theme="1"/>
        <rFont val="Verdana"/>
        <family val="2"/>
      </rPr>
      <t xml:space="preserve"> 3 de 3</t>
    </r>
  </si>
  <si>
    <t>Ajustar las metas, fechas, actividades, productos establecidas en los planes de acción de las dependencias</t>
  </si>
  <si>
    <t>Favorecimiento a terceros
varios funcionarios con perfiles de administrador para acceder al sistema</t>
  </si>
  <si>
    <t>Intereses económicos por parte de los operadores, socios o cooperantes.</t>
  </si>
  <si>
    <t>Intereses particulares de  los operadores, socios o cooperantes</t>
  </si>
  <si>
    <t>Políticas de seguridad de información
Convenios interinstitucionales
acuerdos marco</t>
  </si>
  <si>
    <t>Borrar registros contables para favorecer a terceros</t>
  </si>
  <si>
    <t>Alterar los estados financieros de la Entidad.</t>
  </si>
  <si>
    <t>Interpretar  la ley para beneficio propio o de terceros para evitar o postergar su aplicación.</t>
  </si>
  <si>
    <t xml:space="preserve">Intereses personales </t>
  </si>
  <si>
    <t>Actuación dolosa con el consentimiento y participación de varios funcionarios para favorecer a un tercero o en beneficio propio</t>
  </si>
  <si>
    <t>Designación de funcionarios encargados exclusivamente de la custodia, control y manejo de documentos en el archivo con acceso restringido a los mismos.</t>
  </si>
  <si>
    <t>Delimitación de perfiles 
Uso de certificados de firma digital</t>
  </si>
  <si>
    <t>Permitir la pérdida de informacion que hacen parte de los expedientes de procesos judiciales</t>
  </si>
  <si>
    <t>Extralimitación de funciones</t>
  </si>
  <si>
    <t>Sistemas de información susceptibles de manipulación o adulteración</t>
  </si>
  <si>
    <t>Demora o retraso injustificado con el fin de favorecer a un tercero o en beneficio propio</t>
  </si>
  <si>
    <t>Alistamiento de las carpetas y control archivístico</t>
  </si>
  <si>
    <t>Falta de controles para el acceso de la información.</t>
  </si>
  <si>
    <t>Demora en las notificaciones de retiros de personal.
Intereses particulares.</t>
  </si>
  <si>
    <t>Cumplimiento del acuerdo de confidencialidad.</t>
  </si>
  <si>
    <t>Aclaración en el formato de entrenamiento de puesto de trabajo, indicando que las claves que se entreguen para administración deben ser confidenciales.</t>
  </si>
  <si>
    <t>Elaborar estudios y documentos previos</t>
  </si>
  <si>
    <t>Sanciones  disciplinarias, penales y fiscales. 
Acciones judiciales en contra de la Entidad. 
Afectación de la imagen institucional</t>
  </si>
  <si>
    <t>Gestionar etapa precontractual</t>
  </si>
  <si>
    <t>Sanciones disciplinarias y legales</t>
  </si>
  <si>
    <t>Alterar  la información para el pago de nómina con fines de beneficio personal o de terceros</t>
  </si>
  <si>
    <t>Recibir, alistar y asignar para trámites los asuntos competencia del proceso de Gestión Jurídica</t>
  </si>
  <si>
    <t>Falta de lineamientos para el control de los archivos</t>
  </si>
  <si>
    <t>Formular los lineamientos para la gestión del proceso</t>
  </si>
  <si>
    <t>Incumplimiento de metas
Sanciones disciplinarias</t>
  </si>
  <si>
    <t>Implementar los componentes de acuerdo con lo establecido en las guías operativas</t>
  </si>
  <si>
    <t>Entregar insumos que no correspondan a las características acordadas en el convenio o contrato.</t>
  </si>
  <si>
    <t>Sanciones disciplinarias</t>
  </si>
  <si>
    <t>Sanciones disciplinarias
Pérdida de información</t>
  </si>
  <si>
    <t>Definir el plan estratégico de comunicación de la entidad</t>
  </si>
  <si>
    <t>Efectuar conciliaciones bancarias, de propiedad, planta y equipo, de procesos jurídicos a favor y en contra, operaciones recíprocas, entre otras. Elaborar los estados contables y sus Notas</t>
  </si>
  <si>
    <t>Transversal a todas las actividades del proceso</t>
  </si>
  <si>
    <t>Solicitar modificaciones del PAC, liquidar las deducciones, registrar las obligaciones y órdenes de pago</t>
  </si>
  <si>
    <t>SEGUIMIENTO</t>
  </si>
  <si>
    <t>1. Actualizar la documentación 
(Manuales, guias, procedimientos, políticas)
2. Divulgar la documentacion relacionadas con manuales, guías, procedimientos y políticas.
3. Establecer una estrategia de seguimiento a la implementación de los lineamientos, principios y políticas.</t>
  </si>
  <si>
    <t xml:space="preserve">Depende de la necesidad/demanda
</t>
  </si>
  <si>
    <t>Mensual</t>
  </si>
  <si>
    <t>31/12/2017 Se da un término de 10 días después de publicada la ficha para ser complementado, si no se complementa, se devuelve</t>
  </si>
  <si>
    <t>Diario</t>
  </si>
  <si>
    <t>Trimestral</t>
  </si>
  <si>
    <t>Bimensual</t>
  </si>
  <si>
    <t>Semestral</t>
  </si>
  <si>
    <t>Permanente</t>
  </si>
  <si>
    <t>Anual</t>
  </si>
  <si>
    <t>Sujeto a demanda</t>
  </si>
  <si>
    <r>
      <t>Versión:</t>
    </r>
    <r>
      <rPr>
        <sz val="10"/>
        <color theme="1"/>
        <rFont val="Verdana"/>
        <family val="2"/>
      </rPr>
      <t xml:space="preserve"> 3</t>
    </r>
  </si>
  <si>
    <t>FECHA/PERIODICIDAD CUMPLIMIENTO</t>
  </si>
  <si>
    <t>Subdirección de Operaciones</t>
  </si>
  <si>
    <t>Oficina Comunicaciones</t>
  </si>
  <si>
    <t>AREA RESPONSABLE</t>
  </si>
  <si>
    <t>Subdirección de Contratación</t>
  </si>
  <si>
    <t xml:space="preserve">Oficina Asesora de Planeación </t>
  </si>
  <si>
    <t>Oficina Asesora de Planeación 
Oficina Tecnología de Información</t>
  </si>
  <si>
    <t>Oficina Tecnología de Información</t>
  </si>
  <si>
    <t>Oficina Control Interno</t>
  </si>
  <si>
    <t>Dirección de Acompañamiento Familiar y Comunitario</t>
  </si>
  <si>
    <t>Subdirección de Talento humano</t>
  </si>
  <si>
    <t>Oficina Asesora Jurídica</t>
  </si>
  <si>
    <t>Oficina Asesora de Planeación</t>
  </si>
  <si>
    <t>Reprocesos en las actividades para el cumplimiento de las metas institucionales</t>
  </si>
  <si>
    <t>Dirección Transferencias Monetarias Condicionadas</t>
  </si>
  <si>
    <t>Dirección Infraestructura Social y Hábitat</t>
  </si>
  <si>
    <t>Dirección Inclusión Productiva</t>
  </si>
  <si>
    <t>Subdirección Financiera</t>
  </si>
  <si>
    <t>GIT Participación Ciudadana</t>
  </si>
  <si>
    <t>Dirección Gestión y Articulación de la Oferta Social</t>
  </si>
  <si>
    <t>TOTAL</t>
  </si>
  <si>
    <t>CORRUPCIÓN</t>
  </si>
  <si>
    <t>ZONA DE RIESGO</t>
  </si>
  <si>
    <t>BAJA</t>
  </si>
  <si>
    <t>MODERADA</t>
  </si>
  <si>
    <t xml:space="preserve">ALTA </t>
  </si>
  <si>
    <t>EXTREMA</t>
  </si>
  <si>
    <t>Versión: 3</t>
  </si>
  <si>
    <r>
      <t xml:space="preserve">Fecha de aprobación: </t>
    </r>
    <r>
      <rPr>
        <sz val="10"/>
        <color theme="1"/>
        <rFont val="Verdana"/>
        <family val="2"/>
      </rPr>
      <t>Agosto de 2017</t>
    </r>
  </si>
  <si>
    <t>Actualización del mapa social. 
Metodología de índice de pobreza multidimensional.
Visitas de pertinencia</t>
  </si>
  <si>
    <t>Reorganización institucional.
Rediseño de los programas y proyectos de la Dirección.
Retardos en la selección de los operadores.
Cambio en la modalidad de contratación y concertación con los potenciales operadores. 
Multiplicidad de conceptos en la interpretación de las normas contractuales.</t>
  </si>
  <si>
    <t>Retrasos en los procesos de atención.
Insatisfacción de la población sujeto de atención. 
Requerimientos de los órganos de control y entidades territoriales.</t>
  </si>
  <si>
    <t>Personal asignado para los procesos de contratación de la DIP
Mesas de Trabajo con la Subdirección de Contratación para agilizar los procesos de contratacion</t>
  </si>
  <si>
    <t>Ajustado a la ejecución de los proyectos de la DIP</t>
  </si>
  <si>
    <t>Retrasos en los procesos de convocatoria, inscripción y atención de los participantes</t>
  </si>
  <si>
    <t>Validación de la información contra las fuentes
Apoyo de las instituciones del territorio para la ubicación de población</t>
  </si>
  <si>
    <t>Población sin inclusión productiva
Pérdida de los recursos invertidos
Pérdida de oportunidad para el ingreso de otros potenciales participantes</t>
  </si>
  <si>
    <t>Retrasos en los procesos de atención</t>
  </si>
  <si>
    <t>Acuerdos con los representantes y líderes de la comunidad.
Lineamientos de los programas con enfoque diferencial étnico</t>
  </si>
  <si>
    <t>Dispersión poblacional
Demoras precontractuales
Retrasos en los procesos de convocatoria, inscripción y atención   de los participantes.
Cambio de direccionamiento de la entidad
Alteración del orden público
Afectaciones por aspectos naturales</t>
  </si>
  <si>
    <t>Estudios de mercado para los procesos de contratación.
Focalización de la población coordinada a nivel institucional.
Comités de seguimiento de los contratos
Supervisión de contratos y convenios</t>
  </si>
  <si>
    <t>Permanencia en la informalidad y vulnerabilidad de los participantes
Desmotivación de los participantes del programa</t>
  </si>
  <si>
    <t>Expectativas del participante frente a los beneficios del mercado laboral (salarios, horarios, perfil)
Costo de oportunidad del paso de la informalidad a la formalidad del mercado laboral
Falta de claridad por parte de los empresarios sobre los beneficios de contratar los participantes del programa.
Rigidez en los requisitos de acceso a las oportunidades laborales por parte del sector privado</t>
  </si>
  <si>
    <t>Insatisfacción de la población sujeto de atención
Afectación de la imagen institucional
Retrasos en el desarrollo de las actividades posteriores a la entrega</t>
  </si>
  <si>
    <t>Actas de comités de seguimiento
Polizas de cumplimiento a los operadores</t>
  </si>
  <si>
    <t>Retrasos en el desarrollo de las actividades
Pérdida de credibilidad en la entidad por parte de la población</t>
  </si>
  <si>
    <t>Certificado de regionalización UARIV</t>
  </si>
  <si>
    <t>Incluir población que no cumpla con los criterios de inclusión establecidos por la DIP</t>
  </si>
  <si>
    <t>Sanciones disciplinarias y legales
Desviación de recursos</t>
  </si>
  <si>
    <t>*Criterios de inclusión, priorización, no inclusión y retiro de la población para los programas y proyectos de la DIP.
* Sistema de Información KOKAN.
* Acompañamiento de Prosperidad Social a las jornadas de preinscripción de los programas y proyectos.
* Restricción de acceso a las bases de datos.</t>
  </si>
  <si>
    <t>Sanciones disciplinarias y legales
Pérdida de recursos
Afectación de la imagen institucional</t>
  </si>
  <si>
    <t>*Actas de comités de seguimiento
*Polizas de cumplimiento a los operadores
* Actas de entrega firmadas por los participantes.
* Clausulas contractuales y anexos técnicos.
*Acompañamiento en las entregas por parte de Prosperidad Social.</t>
  </si>
  <si>
    <t>No reportar de manera oportuna sobre el retiro de los participantes por parte del operador</t>
  </si>
  <si>
    <t>* Actas de retiro debidamente diligenciadas.
* Revisión de los estados de los participantes en KOKAN
*Actas de comités de seguimiento</t>
  </si>
  <si>
    <t>Falta de operación y/o mantenimiento  de las obras entregadas</t>
  </si>
  <si>
    <t xml:space="preserve">Falta de gestión de las autoridades locales. </t>
  </si>
  <si>
    <t>Obras deterioradas
Insatisfacción de los beneficiarios
Afectación de la imagen institucional</t>
  </si>
  <si>
    <t>Plan de sostenibilidad formulado  por la entidad territorial para los proyectos.
Compromiso de sostenibilidad de la obra suscrito por el ente territorial en el acta de entrega de la obra</t>
  </si>
  <si>
    <t>En la etapa final de cada proyecto</t>
  </si>
  <si>
    <t>Demora en la liquidación de convenios</t>
  </si>
  <si>
    <t>Incumplimiento en la entrega de requisitos para liquidación por parte de la entidad territorial y/u operador</t>
  </si>
  <si>
    <t>Pérdida de conocimiento institucional.
Falta de disponibilidad de acceso a la información.
Estrés  laboral</t>
  </si>
  <si>
    <t>Definir el esquema y las condiciones de funcionamiento de las herramientas tecnológicas que procesan información misional</t>
  </si>
  <si>
    <t>Verificar y corregir los datos cargados en las herramientas tecnológicas establecidas</t>
  </si>
  <si>
    <t>Divulgar la información misional</t>
  </si>
  <si>
    <t>Desorientación de los responsables de gestionar la información misional
Reprocesos a la hora de interpretar e implementar los lineamientos existentes.</t>
  </si>
  <si>
    <t>Resolución que establece el método y forma de reportar la información de la ejecución de los programas y proyectos del sector
Procedimientos, manuales y guías para la gestión de información 
Socialización y sensibilización sobre los lineamientos de las herramientas tecnológicas que procesan información.</t>
  </si>
  <si>
    <t>Gestionar requerimientos técnicos y funcionales de las herramientas tecnológicas que procesan información misional</t>
  </si>
  <si>
    <t>Inconsistencias en la información reportada</t>
  </si>
  <si>
    <t xml:space="preserve">
Desconocimiento en el manejo de las herramientas tecnológicas por parte de quienes reportan la información.
Errores de digitación. </t>
  </si>
  <si>
    <t xml:space="preserve">Demora en los procesos de  análisis de la información.
Incumplimiento en los compromisos con Entidades Externas. 
Demoras en la toma de decisiones.
Retraso en la socialización de la información oficial.
Información poco confiable.
</t>
  </si>
  <si>
    <t>Reportes de cargue de información
Análisis cualitativo de los registros consolidados</t>
  </si>
  <si>
    <t>Manipulación de la información con intereses particulares</t>
  </si>
  <si>
    <t xml:space="preserve">
No hacer pública la información oficial
Falta de protocolos para el manejo de la información
Clientelismo</t>
  </si>
  <si>
    <t>Sanciones disciplinarias y legales
Afectación de la imagen institucional</t>
  </si>
  <si>
    <t>PARTICIPACIÓN Y SERVICIO AL CIUDADANO</t>
  </si>
  <si>
    <t>Definir y actualizar las directrices y/o lineamientos para administrar la Gestión Documental de la Entidad</t>
  </si>
  <si>
    <t>Desconocimiento de los cambios normativos</t>
  </si>
  <si>
    <t>Sanciones  disciplinarias
Hallazgos de los entes de control</t>
  </si>
  <si>
    <t>Revisión de la normatividad vigente del AGN</t>
  </si>
  <si>
    <t xml:space="preserve">Administrar el Archivo Central de Prosperidad Social (custodia, conservación, consulta, préstamo y disposición final)
</t>
  </si>
  <si>
    <t>1. Cada que se presente un requerimiento
2. Permanente</t>
  </si>
  <si>
    <t>Gestionar recursos para adelantar actividades de fumigación especializada del archivo</t>
  </si>
  <si>
    <t>Controlar la organización de documentos en los Archivos de Gestión con el fin de evitar la pérdida de documentos</t>
  </si>
  <si>
    <t>Desconocimiento y/o no aplicación de la normatividad archivística</t>
  </si>
  <si>
    <t xml:space="preserve">Controlar la organización de documentos en los Archivos de Gestión con el fin de evitar la pérdida de documentos
Administrar el Archivo Central de Prosperidad Social (custodia, conservación, consulta, préstamo y disposición final)
</t>
  </si>
  <si>
    <t>Pérdida, sustracción o modificación de la información para beneficio personal o de terceros</t>
  </si>
  <si>
    <t>Incumplimiento a los lineamientos institucionales y a la normatividad vigente</t>
  </si>
  <si>
    <t xml:space="preserve">1. Permanente
2. Anual
</t>
  </si>
  <si>
    <t>Oferta  pública, privada o del tercer sector  no pertinente para los hogares y comunidades de los programas de Prosperidad Social.</t>
  </si>
  <si>
    <t>Identificación poco precisa de las necesidades de atención.
Falta de apoyo de las autoridades locales en seguridad, acompañamiento, logística y operatividad.
Diversidad de bienes en especie para entregar como donaciones</t>
  </si>
  <si>
    <t xml:space="preserve">
Inconformidad  por parte de los hogares/comunidades.
Necesidades insatisfechas. 
Afectación de la imagen institucional</t>
  </si>
  <si>
    <t>1. Malla de Validación de Oferta
2. Manual de rutas para cada una de las ofertas, asegurando la pertinencia y evidenciando roles y competencias de Prosperidad Social.
3. Seguimiento a cadenas de entrega, 
4. Planes de trabajo con aliados del sector privado y la cooperación alineados al Índice de Pobreza Multidimensional y/o logros Unidos
5. Comité de Asignación y Comité de Donaciones</t>
  </si>
  <si>
    <t>1. Primer trimestre y/o cuando se presente nueva oferta
2. Permanente durante el desarrollo de la oferta 
3. Mensual
4. Cuando se presente una nueva alianza
5. Permanente durante el desarrollo del proceso</t>
  </si>
  <si>
    <t>1. Revision y actualización del Manual MOR.
2. Socializar el Manual de Ofertas y rutas.</t>
  </si>
  <si>
    <t>1. Una vez al año.
2. Semestral y/o si hay nueva oferta</t>
  </si>
  <si>
    <t>Falta de lineamientos internos de articulación y comunicación entre las dependecias de la entidad.
Falta de canales claros de comunicación con los entes territoriales y demas actores externos.</t>
  </si>
  <si>
    <t>Reprocesos administrativos para la ejecución de la oferta
Población objeto sin atención.
Dispersión de recursos a población no focalizada por prosperidad social</t>
  </si>
  <si>
    <t>1- Manual de Rutas para cada oferta.</t>
  </si>
  <si>
    <t xml:space="preserve">1- Permanente durante el desarrollo de la oferta </t>
  </si>
  <si>
    <t>Reunión con contratistas regionales y direcciones regionales.</t>
  </si>
  <si>
    <t>Reunión con contratistas regionales: presenciales una vez al año, virtuales cada tres meses.</t>
  </si>
  <si>
    <t xml:space="preserve">Manejar de manera indebida por parte de terceros involucrados en el proceso de los bienes gestionados entregados en donacion </t>
  </si>
  <si>
    <t>Insuficiente acompañamiento en la entrega de las donaciones
Procelitismo</t>
  </si>
  <si>
    <t xml:space="preserve">Documento de compromiso de buen manejo por parte del operador local
Actas de entrega a operador 
Registros administrativos (firmas de recbido de beneficiarios)
Informe del operador sobre la entrega de la donación
</t>
  </si>
  <si>
    <t>Cuando se realice el proceso de entrega de donaciones</t>
  </si>
  <si>
    <t xml:space="preserve">Usar la alianza privada de manera indebida, </t>
  </si>
  <si>
    <t>Insuficiente acompañamiento en la ejecución de la alianza
Intereses privados (reconocimiento, propaganda)</t>
  </si>
  <si>
    <t>Sanciones disciplinarias y legales
Pérdida de recursos
Afectación de la imagen institucional
Pérdida de aliados para generar nuevas alianzas</t>
  </si>
  <si>
    <t>1. Memorandos de entendimiento y/o planes de trabajo y/o acuerdos de intención
2. Registros administrativos (firmas de recbido de beneficiarios)
3. Reuniones de seguimiento con los aliados</t>
  </si>
  <si>
    <t>1. Al inicio de cada alianza
2. Al momento de la ejecución de la alianza
3. Trimestral hasta terminar la alianza</t>
  </si>
  <si>
    <t>1. Realizar acompañamiento por parte del aliado privado en territorio
2. Reuniones de seguimiento por parte de prosperidad social</t>
  </si>
  <si>
    <t>1. Durante la ejecución del memorando de entendimiento
2. De acuerdo con la necesidad manifiesta por parte de los aliados</t>
  </si>
  <si>
    <t>Auditorías que no aportan al mejoramiento del proceso</t>
  </si>
  <si>
    <t>Debilidad en la mejora continua de los procesos auditados</t>
  </si>
  <si>
    <t>1. Capacitación del equipo auditor en los procesos de la entidad
2. Plan de Auditoría</t>
  </si>
  <si>
    <t>1. Semestral
2. Inicio de la auditoría</t>
  </si>
  <si>
    <t>Implementación de la carta de representación</t>
  </si>
  <si>
    <t>Al inicio de cada auditoría</t>
  </si>
  <si>
    <t>Inoportunidad en la presentación de los informes de ley</t>
  </si>
  <si>
    <t>Sanciones disciplinarias y pecuniarias</t>
  </si>
  <si>
    <t>Inoportuna e incompleta información suministrada por las dependencias proveedoras de la información
Desconocimiento de nuevos requerimientos</t>
  </si>
  <si>
    <t>1. Mensual
2. Permanente</t>
  </si>
  <si>
    <t>Falta de interés de los funcionarios en participar en las encuestas para la identificación de necesidades
Falta de recursos económicos para atender la necesidades identificadas y la cobertura requerida</t>
  </si>
  <si>
    <t>Insatisfaccion frente a la gestión del TH en la Entidad.
Prolongar los tiempos de respuesta a las necesidades diagnosticadas</t>
  </si>
  <si>
    <t>1. Aplicación de encuestas de identificación de necesidades
2. Evaluación de las actividades realizadas</t>
  </si>
  <si>
    <t>Último trimestre del año</t>
  </si>
  <si>
    <t>Alta rotación de personal</t>
  </si>
  <si>
    <t>Personal que no cuenta con las competencias requeridas para ejercer el cargo.
Baja adaptación al cambio</t>
  </si>
  <si>
    <t>Reprocesos en selección, vinculación y retiros del personal
Incremento en los gastos de personal</t>
  </si>
  <si>
    <t>1. Jornadas de inducción 
2. Jornadas de reinducción</t>
  </si>
  <si>
    <t>1. Trimestral
2. Semestral</t>
  </si>
  <si>
    <t>Realizar la evaluación de impacto de las jornadas de inducción y reinducción</t>
  </si>
  <si>
    <t>Administrar, liquidar y gestionar la nómina  de conformidad con las situaciones y novedades administrativas presentadas en cada mes y en cumplimento a la normatividad vigente.</t>
  </si>
  <si>
    <t>Aplicación de conceptos de liquidación errados.
Inconsistencias y/o falllas en el sistema de liquidación de nómina.
No realizar adecuadamente los controles de sistema y de revisión de proceso que corresponden.</t>
  </si>
  <si>
    <t xml:space="preserve">Inconsistencia en las liquidaciones de los pagos a funcionarios.
Inconsistencias en las liquidaciones de aportes de seguridad social y parafiscales.
Actos administrativos expedidos con datos inexactos o equivocados
</t>
  </si>
  <si>
    <t xml:space="preserve">1. Informes del sistema expedidos por el Software.
2. Nóminas preliminares para revisión.
</t>
  </si>
  <si>
    <t xml:space="preserve">Mensual </t>
  </si>
  <si>
    <t xml:space="preserve">Falta de apropiación de principios y valores institucionales </t>
  </si>
  <si>
    <t>Sanciones disciplinarias y penales</t>
  </si>
  <si>
    <t>Adelantar el Proceso Disciplinario</t>
  </si>
  <si>
    <t>Incumplimiento en los términos legales del proceso disciplinario</t>
  </si>
  <si>
    <t>Falta de un sistema de alertas para el cumplimiento de términos</t>
  </si>
  <si>
    <t>Prescripción y caducidad de la acción disciplinaria</t>
  </si>
  <si>
    <t>Implementar la herramienta SIGDI</t>
  </si>
  <si>
    <t>Secretaria General</t>
  </si>
  <si>
    <t>Indebida notificación de los actos administrativos</t>
  </si>
  <si>
    <t>Falta de un sistema de alertas o controles para la debida notificación</t>
  </si>
  <si>
    <t>Nulidad</t>
  </si>
  <si>
    <t xml:space="preserve">Aplicación de los Procedimientos disciplinarios ordinario y verbal </t>
  </si>
  <si>
    <t>Aplicación de los Procedimientos disciplinarios ordinario y verbal 
Registro de procesos disciplinarios con seguimiento</t>
  </si>
  <si>
    <t>Indebida aplicación del procedimiento disciplinario en beneficio  propio o de un tercero</t>
  </si>
  <si>
    <t>1. Aplicación de los Procedimientos disciplinarios ordinario y verbal 
2. Publicación de informes de procesos disciplinarios en la página web de la entidad</t>
  </si>
  <si>
    <t>1. Permanente
2. Semestral</t>
  </si>
  <si>
    <t>Trámite diferente al establecido de los documentos remitidos a la OAJ, por competencia de otras dependencias</t>
  </si>
  <si>
    <t>Pérdida de la oportunidad procesal para ejercer la defensa.
Detrimento Patrimonial</t>
  </si>
  <si>
    <t>Ruta de consulta.
Verificación de datos en el aplicativo Astrea</t>
  </si>
  <si>
    <t xml:space="preserve">Falta de suministro de información oportuna y/o pruebas que permitan una defensa idónea </t>
  </si>
  <si>
    <t>Pérdida de la oportunidad procesal para ejercer la defensa.
Decisiones adversas  a los intereses de la Entidad.
Detrimento Patrimonial</t>
  </si>
  <si>
    <t xml:space="preserve">Ruta para la entrega oportuna de insumos con las dependencias de la Entidad.
Seguimiento a los tiempos de entrega de insumos solicitados.
Circular No. 13 de 2016 - Plazo para remision de informes técnicos - requerimientos
autoridades administrativas y judiciales.
</t>
  </si>
  <si>
    <t xml:space="preserve">Seguimiento a los procesos realizado desde el territorio.
Seguimiento apoderados.
Contratación de una firma para vigilancia judicial. </t>
  </si>
  <si>
    <t>Por requerimiento</t>
  </si>
  <si>
    <t>Designar un custodio único del archivo de la OAJ</t>
  </si>
  <si>
    <t>Febrero de 2018</t>
  </si>
  <si>
    <t>Asignación de actividades de no competencia del funcionario para beneficiar a un tercero</t>
  </si>
  <si>
    <t>Asignación diaria según competencia de los grupos de trabajo</t>
  </si>
  <si>
    <t>Manipulación de la información que se consigna en los sistemas de información de la OAJ</t>
  </si>
  <si>
    <t>Asignación de roles y claves de acceso
Designación de un administrador del Sistema en la OAJ</t>
  </si>
  <si>
    <t>Según requerimientos</t>
  </si>
  <si>
    <t>Revisar aleatoriamente los registros ingresados al sistema</t>
  </si>
  <si>
    <t xml:space="preserve">1. Seguimiento a los asuntos que adelanta la Oficina por parte de los coordinadores de los Grupos de Trabajo
2. Actualización mensual de los procesos 
3. Seguimiento de los procesos judiciales por parte de una firma de vigilancia judicial </t>
  </si>
  <si>
    <t>1. Mensual
2. Mensual
3. Diario</t>
  </si>
  <si>
    <t>Revisar periódicamente el estado de los procesos judiciales</t>
  </si>
  <si>
    <t>Demoras en los procesos precontractuales
Fallas en los procesos de alistamiento de la convocatoria de los participantes
Baja calidad de las bases de datos de las entidades que suministran la información primaria para el proceso de focalización poblacional.
Dispersión y/o alta movilidad de la población en el territorio
Situaciones de orden público
Criterios de focalización no definidos
Incumplimiento de los compromisos de articulación por parte de las entidades participantes (UARIV, Administración Municipal, etc)</t>
  </si>
  <si>
    <t>Generación de sobrecostos de las intervenciones
Afectación de la imagen institucional
Aumento de PQRS
Retrasos en la ejecución presupuestal
Cambio en  tiempos de ejecución</t>
  </si>
  <si>
    <t>Pérdida de interés de los participantes
Diferencias de expectativas de la población frentre a la oferta
Debilidades en los procesos de socialización de la oferta en el territorio y de los criterios de inclusión y exclusión de la oferta
Resistencia de los participantes al cambio
Incumplimiento del cronograma de ejecución de las etapas establecidas en la ruta operativa de los programas.
Falta de tiempo de los participantes para asistir a las actividades del programa que hace parte</t>
  </si>
  <si>
    <t>Procesos de socialización y sensibilización frente a las obligaciones y compromisos del participante al ingresar a los programas de la oferta.
Suministro de refrigerios en las actividades desarrolladas (talleres, reuniones, encuentros)
Procedimientos de cambios de titularidad de participantes, que faciliten la permancia en el programa.</t>
  </si>
  <si>
    <t>Dificultades en la concertación con la comunidades étnicas sujeto de atención</t>
  </si>
  <si>
    <t>Prevención de las comunidades frente a los programas propuestos por la entidad
Diferencia entre las expectativas de la población y la oferta
Intereses particulares de integrantes de la comunidad</t>
  </si>
  <si>
    <t>Disminución de la cobertura poblacional y territorial proyectada.
Incumplimiento de expectativas
Afectación en la credibilidad e imagen de la Entidad.
Aumento de la reserva presupuestal y recursos a liberar
Asignación presupuestales inferiores para posteriores vigencias</t>
  </si>
  <si>
    <t>Socialización del proceso establecido en la Guía Operativa.
Estudios del mercado laboral nacional y local.
Fortalecimiento en gestión de vacantes</t>
  </si>
  <si>
    <t>Retrasos en la entrega de activos, recursos monetarios y demás elementos para la implementación de las unidades productivas</t>
  </si>
  <si>
    <t>Dificultades logísticas en la entrega de los beneficios por parte del operador
Población no cumple con los compromisos de corresponsabilidad del programa
Condiciones macroeconómicas del país que afectan el sector empresarial</t>
  </si>
  <si>
    <t>Situaciones de coyuntura que determine el gobierno nacional
Situaciones generadas por eventos externos (medio ambiente y orden público) asociadas con el contexto territorial
Diferencias entre intereses y voluntades particulares de las diferentes entidades
Baja calidad de las bases de datos de las entidades que suministran la información primaria para el proceso de focalización territorial</t>
  </si>
  <si>
    <t>Intereses políticos o particulares 
Baja calidad de las bases de datos de las entidades que suministran la información primaria para el proceso de focalización poblacional</t>
  </si>
  <si>
    <t>Gestionar el trámite de Peticiones, Quejas, Reclamos y Denuncias de la Entidad, promoviendo su efectividad expresada en oportunidad y calidad</t>
  </si>
  <si>
    <t>Incumplimiento de los términos legales y procedimentales para la gestión de PQRSD</t>
  </si>
  <si>
    <r>
      <t xml:space="preserve">Debilidades en las herramientas tecnológicas que apoyan la gestión de PQRSD.
Desconocimiento por parte de los funcionarios de la Entidad respecto a la normatividad vigente relacionada al trámite de las PQRSD.
</t>
    </r>
    <r>
      <rPr>
        <sz val="10"/>
        <rFont val="Verdana"/>
        <family val="2"/>
      </rPr>
      <t xml:space="preserve">Falta de personal para dar respuestas a los requerimientos en los programas misionales y no misionales.
</t>
    </r>
    <r>
      <rPr>
        <sz val="10"/>
        <color rgb="FFFF0000"/>
        <rFont val="Verdana"/>
        <family val="2"/>
      </rPr>
      <t xml:space="preserve">
</t>
    </r>
    <r>
      <rPr>
        <sz val="10"/>
        <rFont val="Verdana"/>
        <family val="2"/>
      </rPr>
      <t xml:space="preserve">Falta de apropiación  de las dependencias de sus responsabilidades respecto a la participación ciudadana y en especial al proceso de gestion de PQRSD . </t>
    </r>
  </si>
  <si>
    <t>Vulneración al  derecho fundamental de participación ciudadana y al derecho fundamental de petición .
Sanciones disciplinarias. 
Tutelas.
Baja calificación en la gestión.
Afectación de la imagen institucional</t>
  </si>
  <si>
    <t>1- Reporte trimestral de gestión de peticiones para controlar la oportunidad de respuesta.
2- Comunicación con las Dependencias y las Direcciones Regionales requiriendo información sobre la gestión de peticiones.
3. Jornadas de entrenamiento sobre gestión de peticiones.</t>
  </si>
  <si>
    <t>1. Trimestral
2- Permanente
3. Permanente</t>
  </si>
  <si>
    <t>1. Realizar el seguimiento a la implementación de la herramienta tecnológica que apoya el trámite  de gestión de peticiones-
2- Entrenar al personal para el manejo  de la herramienta  tecnológica para la gestión de peticiones.
3- Dar soporte operativo a los usuarios de la herramienta para la gestión de peticiones.
4- Actualizar el directorio de los enlaces para la gestion efectiva de las peticiones de las Dependencias y Direcciones Regionales.
5. Ajuste y actualzación de la documentación soporte de la gestión de peticiones .
6.Reporte  Disciplinario a Control Interno.</t>
  </si>
  <si>
    <r>
      <t xml:space="preserve">1. Mensual
2. Semestral
3- Permanente
4. Permanente
5. Cuando se requiera.
</t>
    </r>
    <r>
      <rPr>
        <sz val="10"/>
        <rFont val="Verdana"/>
        <family val="2"/>
      </rPr>
      <t xml:space="preserve">
6. Trimestral.</t>
    </r>
  </si>
  <si>
    <t>Desarticulación con las dependencias para el desarrollo y seguimiento de espacios de participación .</t>
  </si>
  <si>
    <t xml:space="preserve">No existe una Politica Institucional de Participación ni un Plan Estratégico de Participación Ciudadana que permitan establecer los lineamientos y los puntos de control o seguimiento de los espacios de participación que desarrolle la Entidad.
No hay conocimiento ni apropiación por parte de los funcionarios de la Entidad respecto al cumplimiento de los temas de participación ciudadana y normatividad relacionada.
No hay claridad  por parte de las Dependencias y Direcciones Regionales que ejecutan los diferentes programas y proyectos de la Entidad,  respecto a  qué es un espacio de participación ciudadana, ni a cuáles son sus atributos.
La información relacionada con los espacios de participación que ejecutan las Dependencias y las Direcciones Regionales no se reporta de manera oportuna, clara y permanente. 
No existe una planificación general de los espacios de participación ciudadana.
Descentralización de las sedes para el seguimiento de la funciones. </t>
  </si>
  <si>
    <t>Mala calificación de la gestión de la Entidad en términos de Participación Ciudadana y Transparencia.
Afectación de la imagen y credibilidad institucional.
No se implementen mejoras institucionales que fortalezcan la participación ciudadana en la Entidad. 
No se da informacion clara y oportuna a la ciudadanía sobre los espacios de participación ciudadana y como acceder a ellos.
Demora en la entrega de la información o reportes que se requieren relacionados con la participación ciudadana.</t>
  </si>
  <si>
    <t>Implementar la Estrategia Institucional de Participación y Servicio al Ciudadano e Instituciones Cliente.</t>
  </si>
  <si>
    <t>1. Semestral.
2.Cuando se requiera.
3.Semestrales.</t>
  </si>
  <si>
    <t xml:space="preserve">1. Reportes semestrales de los espacios de participación ciudadana ejecutados en la Entidad.
2. Cominicación (correos- memorandos)  con las Dependencias y las Direcciones Regionales requiriendo información. 
3. Jornadas de entrenamiento sobre las funciones del GIT de Participación ciudadana y servicio al usuario. </t>
  </si>
  <si>
    <t xml:space="preserve">
Reducir el riesgo</t>
  </si>
  <si>
    <t>1. Formular la Política Institucional de Participación y Servicio al Ciudadano e Instituciones Cliente.
2. Definir  la estratégia para promover la participación ciudadana en la Entidad.
3. Ajustar el modelo de participación ciudadana de acuerdo a la Politíca Institucional y el Plan Estratégico definido anteriormente.
4. Implementación de la estratégia para  promover la participación ciudadana en la Entidad junto con  el modelo de participación ciudadana. 
5. Revisión del proceso donde se involucre el tema de participación como una de las actividades y revisar la documentacion relacionada.</t>
  </si>
  <si>
    <t xml:space="preserve">
1. Primer trimestre del 2018.
2. Primer semestre de 2018.
3. Primer  semestre de 2018.
4. Segundo semestre de 2018.
5. Segundo semestre de 2018.</t>
  </si>
  <si>
    <t xml:space="preserve">Deficiencias en el servicio de conectividad CADES (punto de atencion de la red CADE) y direcciones regionales. 
Desconocimiento y falta de apropiación de los funcionarios  y colaboradores de la Entidad y colaboradores de loa entes territoriales respecto a los lineamientos para atender a los ciudadanos.
No hay capacidad de servicio suficiente instalada y permanente por la alta rotación de los colaboradores de los entes territoriales.
No injerencia institucional sobre el personal que atiende a la ciudadanía dando información de los programas misionales en los entes territoriales.
</t>
  </si>
  <si>
    <t xml:space="preserve">Incremento en la quejas y reclamos. 
Afectación de la imagen y credibilidad institucional.
</t>
  </si>
  <si>
    <t>1. Solicitudes de soporte tecnológico y logístico a la Subdirección de Operaciones y a la Oficina de Tecnologías de la Información.
2. Supervisión de los servicios de atención presencial  en 14 Direcciones Regionales y en 4 Cades y 4 Supercades de Bogotá D.C. 
3.Atualización de protocolos.</t>
  </si>
  <si>
    <r>
      <t xml:space="preserve">1. Cuando se requiera
2. </t>
    </r>
    <r>
      <rPr>
        <sz val="10"/>
        <rFont val="Verdana"/>
        <family val="2"/>
      </rPr>
      <t xml:space="preserve">Mensual </t>
    </r>
    <r>
      <rPr>
        <sz val="10"/>
        <color rgb="FFFF0000"/>
        <rFont val="Verdana"/>
        <family val="2"/>
      </rPr>
      <t xml:space="preserve">
</t>
    </r>
    <r>
      <rPr>
        <sz val="10"/>
        <rFont val="Verdana"/>
        <family val="2"/>
      </rPr>
      <t>3. Cuando se requiera.</t>
    </r>
  </si>
  <si>
    <t xml:space="preserve">Reducir el riesgo </t>
  </si>
  <si>
    <t>1. Solicitar apoyo y capacitación respecto a temas tecnológicos.
2. Solicitar a quien corresponda la mejora en la conectividad de los canales de comunicación.
3, Coordinar con los programas misionales la divulgación y cunplimiento de la línea técnica de Participación y Servicio al Ciudadano dirigida hacia los colaboradores de los entes territoriales.</t>
  </si>
  <si>
    <t>1. Cuando se requiera.
2, Cuando se requiera.
3. Segundo semestre de 2018.</t>
  </si>
  <si>
    <t xml:space="preserve">Fallas técnicas en la implementacion del módulo de peticiones de la herramienta por parte del desarrollador y de la Entidad. 
Cambios en la reglamentación que obligan  a hacer nuevos desarrollos en el módulo de peticiones de la herramienta de gestión documental.
Alteración en el cronograma para la implementación del módulo de peticiones de la herramienta de gestión documental (trazabilidad de los requerimientos y compartir la información y experencias en el desarrollo del mismo)
Resistencia al cambio debido a fallas tecnológicas con otras herramientas.
Desarticulación de las dependencias para la implementación del módulo de peticiones  de la herramienta.
</t>
  </si>
  <si>
    <t xml:space="preserve">Incumplimiento en la gestión de las peticiones de los ciudadanos. 
Vulneración al derecho fundamental de petición y participación ciudadana.
Incumplimiento de los tiempos de repuesta frente a los desarrollos solicitados </t>
  </si>
  <si>
    <t xml:space="preserve">
1. Reuniones de coordinacion y seguimiento entre el desarrollador y la entidad para controlar cumplimiento de requisitos de diseño y desarrollos.  
2. Reporte trimestral de gestión de peticiones para controlar la oportunidad de respuesta . 
3. Reporte de las atenciones presenciales
4. Disposición de canales para la consulta de la gestión de peticiones a los funcionarios de la Entidad 
5. Envío de memorandos para la entrega de los informes.</t>
  </si>
  <si>
    <t xml:space="preserve">
1. Permanente 
2. Mensual 
3. Trimestral
4. Permanente 
5. Cuando se requiera</t>
  </si>
  <si>
    <t>1. Seguimiento a la fase de implementación. 
2. Desarrollar proceso de entrenamiento a los funcionarios de la Entidad respecto al  al uso del módulo de peticiones del Gestor Documental. 
3. Identificar claramente los usuarios que realizan actividades en el módulo de peticiones del gestor documental  y brindar soporte operativo para permitir el seguimiento en caso que se presenten actividades poco usuales.</t>
  </si>
  <si>
    <t>1. Mensual 
2. Semestral
3. Permanente</t>
  </si>
  <si>
    <t>Realizar cobros o inducir al ciudadano a favoritismos politicos  a cambio del  acceso a la oferta institucional</t>
  </si>
  <si>
    <t>Desconocimiento por parte de los ciudadanos de la oferta institucional y sus requisitos de acceso.
Desconocimiento de una Política Antifraudes.</t>
  </si>
  <si>
    <t>Afectación de la imagen institucional
Implicaciones legales</t>
  </si>
  <si>
    <t>1- Manual de oferta institucional (Fichas información por Programa Actualizadas)
2. Sección de servicio al ciudadano actualizada en la Página web.
3. Jornadas de divulgación sobre la oferta institucional a nivel regional y central con enfoque en servicio al ciudadano .</t>
  </si>
  <si>
    <t>1- Semestral
2. Cuando sea requerido
3- Semestral</t>
  </si>
  <si>
    <t>1. Semestral</t>
  </si>
  <si>
    <t xml:space="preserve">1. Campañas institucionales de divulgación sobre la oferta institucional a través de los canales de atención. </t>
  </si>
  <si>
    <t xml:space="preserve">
Aumento en las PQRDS
Limitación en el acceso a los programas</t>
  </si>
  <si>
    <t>Demoras en el suministro de información desde la fuente</t>
  </si>
  <si>
    <t xml:space="preserve">
Cruces entre bases de datos
Articulación con entidades generadoras de bases de datos
</t>
  </si>
  <si>
    <t xml:space="preserve">Déficit fiscal y/o recursos insuficientes
Prioridad de política Institucional
Alta rotación de personal para la operación del programa a nivel municipal
Inoportuna vinculación de enlaces municipales e indígenas
</t>
  </si>
  <si>
    <t xml:space="preserve">
Esfuerzo adicional del equipo de trabajo pata el cumplimiento de metas</t>
  </si>
  <si>
    <r>
      <rPr>
        <sz val="10"/>
        <rFont val="Verdana"/>
        <family val="2"/>
      </rPr>
      <t>Seguimiento al cronograma de cada ciclo operativo</t>
    </r>
    <r>
      <rPr>
        <sz val="10"/>
        <color theme="1"/>
        <rFont val="Verdana"/>
        <family val="2"/>
      </rPr>
      <t xml:space="preserve">
Definición, aprobación, implementación y seguimiento del POA de los convenios municipales e interadministrativos
Controles preventivos generados por el grupo Antifraudes
Revisión de la preliquidación y liquidación para la entrega de incentivos
Documentación, actualización y socialización de manuales, guías, procedimientos, protocolos, instructivos y lineamientos
Comités municipales de certificación, Comité Operativo y Comité de seguimiento POA</t>
    </r>
  </si>
  <si>
    <t>Reporte de cumplimiento de compromisos de personas fallecidas</t>
  </si>
  <si>
    <t>No reporte oportuno de los beneficiarios fallecidos por parte del titular</t>
  </si>
  <si>
    <t xml:space="preserve">
Reprocesos operativos.
Hallazgos de los entes de control
Desgaste institucional</t>
  </si>
  <si>
    <t>Cruces de bases de datos con la Registraduría y Ministerio de Salud, en cada ciclo operativo por parte del Grupo Antifraudes
Seguimiento al POA
Comités Municipales de Certificación
Estrategias de comunicaciòn preventivas</t>
  </si>
  <si>
    <t>Acceso a algunas consultas de los sistemas de información por personas que ya no tiene niguna vinculación con las entidades intervinientes en los procesos operativos</t>
  </si>
  <si>
    <t>Inoportuno reporte de desvinculaciòn por las entidades intervinientes para la inactivación de usuarios y claves de acceso a las consultas</t>
  </si>
  <si>
    <t>Uso inadecuado de información de los programas por parte de terceros</t>
  </si>
  <si>
    <t>Aplicación del protocolo de manejo de usuarios del SIFA y del SIJA
Implemetación de módulo de administración de Usuarios en el SIFA</t>
  </si>
  <si>
    <t>Dificultades operativas con las entidades bancarias para la  entrega de los incentivos a los beneficiarios de los programas</t>
  </si>
  <si>
    <t xml:space="preserve">Mala provisión de efectivo por parte del operador bancario
Traumatismos en la operación por vinculación de nuevas entidades bancarias
</t>
  </si>
  <si>
    <t>Aumento de PQRDS
Afectación de la imagen institucional</t>
  </si>
  <si>
    <t>Lineamientos a las entidades para un proceso de entrega de incentivos eficiente.
Supervisión de los contratos con las entidades bancarias.</t>
  </si>
  <si>
    <t>Identificar las necesidades de bienes y servicios que contemplen la intervención de las Sedes y Direcciones Regionales, los mantenimientos preventivos.</t>
  </si>
  <si>
    <t>No hay un procedimiento claro para la identificación de necesidades al interior de la entidad.
Desconocimiento de las sedes por parte de los funcionarios encargados de la prestación de los servicios administrativos.</t>
  </si>
  <si>
    <t>Verificación de los inventarios</t>
  </si>
  <si>
    <t>Rotación de personal. Cambios de sedes.
Falta de lineamientos para la gestión de entrega de la información.</t>
  </si>
  <si>
    <t>No contar con inventarios actualizados, generando diferencias en el valor de los activos de la Entidad.</t>
  </si>
  <si>
    <t>Administrar y controlar los bienes de la entidad</t>
  </si>
  <si>
    <t>Pérdida o daño de los bienes.</t>
  </si>
  <si>
    <t>Sanciones disciplinarias, penales y fiscales.</t>
  </si>
  <si>
    <t>Actualización de inventarios y asignación de responsables.
Aseguramiento de los bienes.</t>
  </si>
  <si>
    <t>Definir la agenda de evaluaciones</t>
  </si>
  <si>
    <t>Carencia de evaluaciones a los programas ejecutados por las dependencias misionales de la entidad.</t>
  </si>
  <si>
    <t xml:space="preserve">• Incumplimiento en las metas propuestas.
• Toma de decisiones inadecuadas e inoportunas.
• Dificultad en la identificación en implementación de oportunidades de mejora en los programas ejecutados.
• No hay información suficiente para la toma de decisiones que permita mejorar la gestión de los programas.
• Pérdida de imagen institucional.
</t>
  </si>
  <si>
    <t>1. Elaborar una propuesta del documento técnico  de evaluación y su ficha de inversión y  realizar espacios  de socialización del documento  que regule el desarrollo de las evaluaciones con las  áreas misionales.</t>
  </si>
  <si>
    <t>1.  01/02/2018 - 20/11/2018</t>
  </si>
  <si>
    <t>Desarrollar las evaluaciones a los programas ejecutados por las dependencias misionales de la entidad de acuerdo con el cronograma establecido, para generar recomendaciones que contribuyan a la mejora de las intervenciones</t>
  </si>
  <si>
    <t>Tiempos inadecuados para realizar la evaluación a los programas de la entidad.</t>
  </si>
  <si>
    <t>• Toma de decisiones no oportunas.
• Recomendaciones desarticuladas y con poca probabilidad de ser implementadas.
• Ineficiencia en la ejecución de recursos.
• Dificultad en el fortalecimiento del programa de la Entidad.
• Recolección de información e identificación de evidencias no válidas ni confiables.</t>
  </si>
  <si>
    <t>1. Elaborar una propuesta del documento técnico  de evaluación y su ficha de inversión y  realizar espacios  de socialización del documento  que regule el desarrollo de las evaluaciones con las  áreas misionales.
2. Elaborar un documento de análisis de las evaluaciones adelantadas en Prosperidad Social y generar espacios de socialización de procesos de evaluación.</t>
  </si>
  <si>
    <t>1.  01/02/2018 - 30/06/2018
2. 30/09/2018 -  30/11/2018</t>
  </si>
  <si>
    <t>Definir el plan de implementación de recomendaciones</t>
  </si>
  <si>
    <t>Falta de oportunidad en la implementación de las recomendaciones que surgen  de las evaluaciones.</t>
  </si>
  <si>
    <t xml:space="preserve">• Incumplimiento en las metas propuestas.
• Falta de retroalimentación de la gestión realizada.
• Toma de decisiones inoportunas 
• No contribución a la mejora
• Pérdida de recursos como tiempo y dinero.
• Pérdida de imagen institucional. 
</t>
  </si>
  <si>
    <t>P-SE-1 Evaluación a programas y seguimiento a recomendaciones</t>
  </si>
  <si>
    <t xml:space="preserve">Trimestral </t>
  </si>
  <si>
    <t>1. Aplicación del procedimiento Consulta y Préstamo de Documentos P-GD-4.
2. Aplicación de la Guía de Conservación de Archivos Físicos G-GD-4-</t>
  </si>
  <si>
    <t>Archivos de gestión que no cumplan con los lineamientos de la función archivística</t>
  </si>
  <si>
    <t>Deficiencias en la organización documental.
Hallazgos de entes de control.
Dificultades para el acceso a la información.
Dificultades para la toma de decisiones.</t>
  </si>
  <si>
    <t>Aplicación de la Guía para la Conformación de Archivos de Gestión G-GD-3.</t>
  </si>
  <si>
    <t>Socialización de los lineamientos para la  organización de los archivos de gestión.</t>
  </si>
  <si>
    <t>Sanciones disciplinarias y legales.
Afectación de la imagen institucional.
Pérdida de memoria institucional.</t>
  </si>
  <si>
    <t>1. Aplicación del procedimiento Consulta y Préstamo de Documentos P-GD-4.
2. Acuerdo de confidencialidad y manejo de la información que reposan en las historias laborales y expedientes contractuales.</t>
  </si>
  <si>
    <t>Socialización de los lineamientos para el manejo y uso de la información.</t>
  </si>
  <si>
    <t>Elaborar Estudios y Documentos Previos</t>
  </si>
  <si>
    <t>Elaboración de fichas y estudios técnicos con deficiencias</t>
  </si>
  <si>
    <t>Aplicabilidad de los numerales 2.3.3 y 3.7.3 del manual de contración y verificación y acompañamiento de los formatos F-AB-4, F-AB-5, F-AB-11.</t>
  </si>
  <si>
    <t>Permanente de acuerdo a requerimientos recibidos</t>
  </si>
  <si>
    <t>Permanente de acuerdo con los requerimientos recibidos</t>
  </si>
  <si>
    <t>Realizar acompañamiento por medio de mesas de trabajo en la elaboración de los Estudios Previos.</t>
  </si>
  <si>
    <t>Resultados imprecisos  de la Investigación de  Mercado y Análisis del Sector.</t>
  </si>
  <si>
    <t>Inaplicabilidad del estudio de mercado y análisis del sector, en la elaboración de los estudios y fichas técnicas.</t>
  </si>
  <si>
    <t>Aplicabilidad de los numerales 2.3.2 y 3.7.2 del manual de contración.</t>
  </si>
  <si>
    <t xml:space="preserve">Ajuste de documentos del proceso de selección </t>
  </si>
  <si>
    <t>Aplicabilidad de los numerales 2.3.4 y 3.7.4 del manual de contración y verificación del correcto diligenciamiento del formato F-AB-10</t>
  </si>
  <si>
    <t xml:space="preserve">Realizar charla informativa con los integrantes del GIT Precontractual, donde se indicará la necesidad de la correcta verificación de los controles. </t>
  </si>
  <si>
    <t>Gestionar etapa contractual</t>
  </si>
  <si>
    <t>Liquidar el contrato</t>
  </si>
  <si>
    <t>Aplicabilidad de los numerales 2.5.1 y 3.9.1 del manual de contración y realizar la verificación de acuerdo al  formato F-AB-13, realizar el correcto diligenciamiento de documento F-AB-14 o F-AB-15</t>
  </si>
  <si>
    <t>Falta de cumplimiento a la normatividad relacionada como servidor público, intereses particulares y favorecimiento a terceros</t>
  </si>
  <si>
    <t xml:space="preserve">Establecimiento de filtros de revisíon en la estructuración a través de las coordinación y despacho de la Subdirección de Contratación </t>
  </si>
  <si>
    <t>Cumplimiento de los reportes a la Entidad y a las autoridades competentes.</t>
  </si>
  <si>
    <t>Diligenciamiento por parte de funcionarios y contratistas del formato F-DE-11, el cual reposará las respectivas historias laborales y expedientes contractuales de acuerdo a la necesidad</t>
  </si>
  <si>
    <t>Falta de verificación y  análisis de la documentación aportada.
Deficiencia en el control de legalidad</t>
  </si>
  <si>
    <t>No entrega por parte del contratista de las pólizas que hayan lugar o elaboración a tiempo del registro presupuestal por parte de la entidad.</t>
  </si>
  <si>
    <t>Acompañamiento a los inconvenientes que se puedan presentar para la liquidación del contrato. 
Realizar charla informativa con los integrantes del GIT Postcontractual, donde se indicará la necesidad de la correcta verificación de los controles.</t>
  </si>
  <si>
    <t>Intereses particulares
Favorecimiento a terceros</t>
  </si>
  <si>
    <t>Sanciones  disciplinarias, penales y fiscales. 
Acciones judiciales en contra de la Entidad. 
Afectación de la imagen institucional</t>
  </si>
  <si>
    <t>Realizar seguimiento a la gestión de la entidad.</t>
  </si>
  <si>
    <r>
      <rPr>
        <sz val="10"/>
        <rFont val="Verdana"/>
        <family val="2"/>
      </rPr>
      <t>Inadecuada</t>
    </r>
    <r>
      <rPr>
        <sz val="10"/>
        <color rgb="FFFF0000"/>
        <rFont val="Verdana"/>
        <family val="2"/>
      </rPr>
      <t xml:space="preserve"> </t>
    </r>
    <r>
      <rPr>
        <sz val="10"/>
        <color theme="1"/>
        <rFont val="Verdana"/>
        <family val="2"/>
      </rPr>
      <t>evaluación en la efectividad de los controles establecidos en los procesos y las acciones establecidas para la mejora.</t>
    </r>
  </si>
  <si>
    <t xml:space="preserve">
Formulación inadecuada de controles</t>
  </si>
  <si>
    <t>No se logra la mejora continua de la entidad.
Incumplimientos de Ley.
Materialización de Riesgos.</t>
  </si>
  <si>
    <t>Cuatrimestral</t>
  </si>
  <si>
    <t>Capacitar sobre cómo medir la efectividad de los controles
Capacitación sobre riesgos</t>
  </si>
  <si>
    <t>Evitar la publicación de información responsabilidad de la Oficina de Control Interno, para beneficio particular o a un tercero.</t>
  </si>
  <si>
    <t xml:space="preserve">Ausencia de control de la información que se va a publicar 
Omisión de la normatividad </t>
  </si>
  <si>
    <t>Planeación y cronograma de la publicación de informes 
Consulta permanente de la normatividad</t>
  </si>
  <si>
    <t xml:space="preserve">Ausencia de control de la información
Faltas de principios éticos 
</t>
  </si>
  <si>
    <t>Incorrecta implementación del acompañamiento familiar y comunitario por parte de los Cogestores Sociales.
Errores en la información registrada de los hogares y comunidades.
Hogares o integrantes que no son focalizadas en programas o servicios de la Red Unidos por errores en la información registrada por los Cogestores Sociales.</t>
  </si>
  <si>
    <t>Evaluación de contenidos en relación a la orientación metodológica brindada al equipo territorial</t>
  </si>
  <si>
    <t>Refuerzos de orientación metodológica según el resultado de la evaluacion de contenidos</t>
  </si>
  <si>
    <t>Incapacidad del Operador Social para cumplir con las obligaciones del contrato.
No suministro por parte del operador social de  la información requeridad con la debida oportunidad y calidad</t>
  </si>
  <si>
    <t>Suspensión prolongada o definitiva del acompañamiento familiar y comunitario.
Incumplimiento de los acuerdos realizados con comunidades etnicas acompañadas.
Ruptura de la cercanía del Estado con las familias más vulnerables.
Retroceso en los avances de superación de pobreza de las familias.</t>
  </si>
  <si>
    <t>Fortalecer y acompañar los procesos relacionados con las labores de supervisión de los contratos con Operadores Sociales.
Establecer planes de trabajo mensuales con los Operadores Sociales.</t>
  </si>
  <si>
    <t xml:space="preserve">Deficiente ejecución de los recursos de la vigencia. </t>
  </si>
  <si>
    <t>Incumplimiento de las obligaciones contractuales.
Retraso en los cronogramas de ejecución financiera.</t>
  </si>
  <si>
    <t>Contratación de equipo de apoyo a la ejecución financiera a los contratos con los Operadores Sociales.
Realizar jornadas quincenales de seguimiento financiero con los supervisores a los Operadores Sociales.
Documentar en los planes de trabajo el listado de soportes requeridos para la ejecución financiera.</t>
  </si>
  <si>
    <t>Errores en el diligenciamiento de los instrumentos de recolección de información por parte de los cogestores sociales.
Deficiencias en el proceso de control y seguimiento por parte del Coordinador Local o el Profesional del Modelo Étnico.</t>
  </si>
  <si>
    <t xml:space="preserve">Incorrecta implementación del acompañamiento familiar y comunitario por parte de los Cogestores Sociales
Hogares o integrantes que no son focalizadas en programas o servicios por errores en la información registrada por parte de los Cogestores Sociales. </t>
  </si>
  <si>
    <t>Solicitar actualizaciones y mejoras de los instrumentos de recolección de información en los casos en los que se identifiquen falencias.  
Acompañamiento en campo a los Cogestores Sociales en el proceso de caracterización de hogares
Muestreos aleatorios a hogares caracterizados</t>
  </si>
  <si>
    <t>Bimestral</t>
  </si>
  <si>
    <t xml:space="preserve">Usar de manera malintencionada  la información de personas, hogares y/o comunidades de la Estrategia Unidos con fines particulares. </t>
  </si>
  <si>
    <t xml:space="preserve">Aprovechamiento indebido de la Estrategia para beneficiar a personas que no cumplen los requisitos para pertenecer a Unidos. </t>
  </si>
  <si>
    <t>Verificacion de la suscripción de los acuerdos de confidencialidad y tratamiento de datos.</t>
  </si>
  <si>
    <t>Informe de seguimiento a los mapas de riesgo</t>
  </si>
  <si>
    <t>Cumplimiento a lo establecido en la Ley de Transparencia</t>
  </si>
  <si>
    <t>Suscribir acuerdo de confidencialidad
Aplicación del código de ética del auditor</t>
  </si>
  <si>
    <t>Evaluación de Auditores</t>
  </si>
  <si>
    <t>Suscripción del acuerdo de confidencialidad y tratamiento de datos con funcionarios y contratistas.</t>
  </si>
  <si>
    <t>1. Permanente
2. 31/01/2018</t>
  </si>
  <si>
    <t>Implementar los componentes de acuerdo a lo establecido en las guías operativas.</t>
  </si>
  <si>
    <t xml:space="preserve">Uso del nombre de los Programas para interéses políticos </t>
  </si>
  <si>
    <t>Bajo posicionamiento de la imagen institucional en la operación de cada uno de los programas
Información insuficiente a los beneficiarios de los programas 
Desinterés de ciudadanos por conocer el origen, administración de recursos y   operación de los Programas</t>
  </si>
  <si>
    <t xml:space="preserve">Pérdida de credibilidad en la Entidad
Beneficios Particulares
</t>
  </si>
  <si>
    <t>Manual operativo programa jóvenes en acción y manual operativo más familias en acción
Guías operativas de los programas
Procedimientos de los programas
Información permanente a los beneficiarios de los diferentes programas, a través de diferentes canales
Seguimiento a la ejecución de los programas
Ley 1532 de 2012 “por medio de la cual se adoptan unas medidas de política y se regula el funcionamiento del programa familias en acción."</t>
  </si>
  <si>
    <t>CONTEXTO ESTRATÉGICO INSTITUCIONAL -2018</t>
  </si>
  <si>
    <r>
      <rPr>
        <b/>
        <sz val="12"/>
        <color theme="1"/>
        <rFont val="Verdana"/>
        <family val="2"/>
      </rPr>
      <t>TECNOLÓGICOS:</t>
    </r>
    <r>
      <rPr>
        <b/>
        <sz val="12"/>
        <color rgb="FF404042"/>
        <rFont val="Verdana"/>
        <family val="2"/>
      </rPr>
      <t xml:space="preserve"> </t>
    </r>
    <r>
      <rPr>
        <sz val="12"/>
        <color rgb="FF404042"/>
        <rFont val="Verdana"/>
        <family val="2"/>
      </rPr>
      <t xml:space="preserve">
</t>
    </r>
    <r>
      <rPr>
        <b/>
        <sz val="12"/>
        <rFont val="Verdana"/>
        <family val="2"/>
      </rPr>
      <t>Oportunidades</t>
    </r>
    <r>
      <rPr>
        <sz val="12"/>
        <color rgb="FF404042"/>
        <rFont val="Verdana"/>
        <family val="2"/>
      </rPr>
      <t xml:space="preserve">
Cambio permanente en las tecnologías de información y comunicación
Plataformas de sistemas de comunicación mas eficientes.
Facilidad de acceso a la información pública
Gobierno en Línea
</t>
    </r>
    <r>
      <rPr>
        <b/>
        <sz val="12"/>
        <color rgb="FF404042"/>
        <rFont val="Verdana"/>
        <family val="2"/>
      </rPr>
      <t>Amenazas</t>
    </r>
    <r>
      <rPr>
        <sz val="12"/>
        <color rgb="FF404042"/>
        <rFont val="Verdana"/>
        <family val="2"/>
      </rPr>
      <t xml:space="preserve">
</t>
    </r>
    <r>
      <rPr>
        <sz val="12"/>
        <rFont val="Verdana"/>
        <family val="2"/>
      </rPr>
      <t>Aumento de la vulnerabilidad de la información por la evolución en los desarrollos tecnológicos.</t>
    </r>
  </si>
  <si>
    <r>
      <rPr>
        <b/>
        <sz val="12"/>
        <color theme="1"/>
        <rFont val="Verdana"/>
        <family val="2"/>
      </rPr>
      <t>PERSONAL:</t>
    </r>
    <r>
      <rPr>
        <b/>
        <sz val="12"/>
        <color rgb="FF000000"/>
        <rFont val="Verdana"/>
        <family val="2"/>
      </rPr>
      <t xml:space="preserve"> </t>
    </r>
    <r>
      <rPr>
        <sz val="12"/>
        <color rgb="FF000000"/>
        <rFont val="Verdana"/>
        <family val="2"/>
      </rPr>
      <t xml:space="preserve">
</t>
    </r>
    <r>
      <rPr>
        <b/>
        <sz val="12"/>
        <color rgb="FF000000"/>
        <rFont val="Verdana"/>
        <family val="2"/>
      </rPr>
      <t>Fortalezas</t>
    </r>
    <r>
      <rPr>
        <sz val="12"/>
        <color rgb="FF000000"/>
        <rFont val="Verdana"/>
        <family val="2"/>
      </rPr>
      <t xml:space="preserve">
Personal competente para los cargos en cuanto a educación, formación, experiencia y habilidades.
Desarrollo de programas de bienestar y capacitación
Desarrollo del Sistema de Seguridad y Salud en el Trabajo
</t>
    </r>
    <r>
      <rPr>
        <b/>
        <sz val="12"/>
        <color rgb="FF000000"/>
        <rFont val="Verdana"/>
        <family val="2"/>
      </rPr>
      <t>Debilidades</t>
    </r>
    <r>
      <rPr>
        <sz val="12"/>
        <color rgb="FF000000"/>
        <rFont val="Verdana"/>
        <family val="2"/>
      </rPr>
      <t xml:space="preserve">
</t>
    </r>
    <r>
      <rPr>
        <sz val="12"/>
        <rFont val="Verdana"/>
        <family val="2"/>
      </rPr>
      <t>Ambiente de trabajo afectado por los cambios de personal producto del ingreso de funcionarios provenientes del concurso de méritos.
Falta de entrenamiento y/o capacitación del personal en temas propios del cargo.
Baja apropiación y no cultura del control interno y calidad.
Limitaciones en la disponibilidad de espacios y puestos de trabajo
Personal insuficiente para el desarrollo de actividades de los procesos</t>
    </r>
  </si>
  <si>
    <r>
      <rPr>
        <b/>
        <sz val="12"/>
        <color theme="1"/>
        <rFont val="Verdana"/>
        <family val="2"/>
      </rPr>
      <t xml:space="preserve">COMUNICACIÓN INTERNA: </t>
    </r>
    <r>
      <rPr>
        <sz val="12"/>
        <color theme="1"/>
        <rFont val="Verdana"/>
        <family val="2"/>
      </rPr>
      <t xml:space="preserve">
</t>
    </r>
    <r>
      <rPr>
        <b/>
        <sz val="12"/>
        <color theme="1"/>
        <rFont val="Verdana"/>
        <family val="2"/>
      </rPr>
      <t>Fortalezas</t>
    </r>
    <r>
      <rPr>
        <sz val="12"/>
        <color theme="1"/>
        <rFont val="Verdana"/>
        <family val="2"/>
      </rPr>
      <t xml:space="preserve">
Existencia de canales de comunicación interna como Intranet, correos institucionales, carteleras virtuales, entre otros.
Espacios de decisión formalmente establecidos como comités.
</t>
    </r>
    <r>
      <rPr>
        <b/>
        <sz val="12"/>
        <color theme="1"/>
        <rFont val="Verdana"/>
        <family val="2"/>
      </rPr>
      <t>Debilidades</t>
    </r>
    <r>
      <rPr>
        <sz val="12"/>
        <color theme="1"/>
        <rFont val="Verdana"/>
        <family val="2"/>
      </rPr>
      <t xml:space="preserve">
</t>
    </r>
    <r>
      <rPr>
        <sz val="12"/>
        <rFont val="Verdana"/>
        <family val="2"/>
      </rPr>
      <t xml:space="preserve">Dificultades en la comunicación entre dependencias.
Baja disposición de líneas telefónicas y extensiones.
Distanciamiento de las sedes que dificulta la comunicacion ágil y oportuna. </t>
    </r>
  </si>
  <si>
    <r>
      <rPr>
        <b/>
        <sz val="12"/>
        <color theme="1"/>
        <rFont val="Verdana"/>
        <family val="2"/>
      </rPr>
      <t>ECONÓMICOS:</t>
    </r>
    <r>
      <rPr>
        <b/>
        <sz val="12"/>
        <color rgb="FF404042"/>
        <rFont val="Verdana"/>
        <family val="2"/>
      </rPr>
      <t xml:space="preserve"> 
Oportunidades
</t>
    </r>
    <r>
      <rPr>
        <sz val="12"/>
        <color rgb="FF404042"/>
        <rFont val="Verdana"/>
        <family val="2"/>
      </rPr>
      <t xml:space="preserve">Gestión y articulación con entidades que posibilitan alianzas estratégicas para el cumplimiento de la misión.
Existencia de recursos de cooperación internacional para el mejoramiento de la calidad de vida de nuestra población objetivo.
Proyectos de innovación social para la gestión de oferta pertinente, suficiente y oportuna para el mejoramiento de la calidad de vida de la población vulnerable.
Uso eficiente de los recursos
</t>
    </r>
    <r>
      <rPr>
        <b/>
        <sz val="12"/>
        <color rgb="FF404042"/>
        <rFont val="Verdana"/>
        <family val="2"/>
      </rPr>
      <t>Amenazas</t>
    </r>
    <r>
      <rPr>
        <sz val="12"/>
        <color rgb="FF404042"/>
        <rFont val="Verdana"/>
        <family val="2"/>
      </rPr>
      <t xml:space="preserve">
</t>
    </r>
    <r>
      <rPr>
        <sz val="12"/>
        <rFont val="Verdana"/>
        <family val="2"/>
      </rPr>
      <t>Reducciones en el presupuesto de inversión ocasionadas por la situación fiscal del país.</t>
    </r>
  </si>
  <si>
    <r>
      <rPr>
        <b/>
        <sz val="12"/>
        <color theme="1"/>
        <rFont val="Verdana"/>
        <family val="2"/>
      </rPr>
      <t>ESTRATÉGICOS:</t>
    </r>
    <r>
      <rPr>
        <b/>
        <sz val="12"/>
        <color rgb="FF000000"/>
        <rFont val="Verdana"/>
        <family val="2"/>
      </rPr>
      <t xml:space="preserve"> </t>
    </r>
    <r>
      <rPr>
        <sz val="12"/>
        <color rgb="FF000000"/>
        <rFont val="Verdana"/>
        <family val="2"/>
      </rPr>
      <t xml:space="preserve">
</t>
    </r>
    <r>
      <rPr>
        <b/>
        <sz val="12"/>
        <color rgb="FF000000"/>
        <rFont val="Verdana"/>
        <family val="2"/>
      </rPr>
      <t>Fortalezas</t>
    </r>
    <r>
      <rPr>
        <sz val="12"/>
        <color rgb="FF000000"/>
        <rFont val="Verdana"/>
        <family val="2"/>
      </rPr>
      <t xml:space="preserve">
Lineamientos estratégicos claros y formales
Planeación institucional oportuna
Se cuenta con una herramienta para la planeación institucional y su seguimiento
Formulación técnica de Proyectos de Inversión
</t>
    </r>
    <r>
      <rPr>
        <b/>
        <sz val="12"/>
        <rFont val="Verdana"/>
        <family val="2"/>
      </rPr>
      <t>Debilidades</t>
    </r>
    <r>
      <rPr>
        <sz val="12"/>
        <rFont val="Verdana"/>
        <family val="2"/>
      </rPr>
      <t xml:space="preserve">
Ausencia de documentos técnicos que brinde políticas claras respecto al proceso de evaluación.
Falta de claridad en la formulación de indicadores
Desconocimiento de los funcionarios de las líneas estratégicas de la Entidad</t>
    </r>
  </si>
  <si>
    <t>Hallazgos de los entes de control.
Incumplimiento de disposiciones legales.</t>
  </si>
  <si>
    <t>De acuerdo a la entrega de productos del convenio.</t>
  </si>
  <si>
    <t>Requerimientos a las entidades territoriales y/u operadores de los requisitos de liquidación.</t>
  </si>
  <si>
    <t>Hacer seguimiento a la implementación de los componentes.</t>
  </si>
  <si>
    <r>
      <t xml:space="preserve">Pérdida de integridad y/o confiabilidad de la información de los convenios y proyectos
</t>
    </r>
    <r>
      <rPr>
        <sz val="10"/>
        <color rgb="FFFF0000"/>
        <rFont val="Verdana"/>
        <family val="2"/>
      </rPr>
      <t xml:space="preserve"> </t>
    </r>
  </si>
  <si>
    <t>Baja calidad en la información aportada por los responsables.
Falta de oportunidad en la información entregada.</t>
  </si>
  <si>
    <t xml:space="preserve">Demoras en la toma de decisiones.
Decisiones erroneas.
</t>
  </si>
  <si>
    <t>Sistema de Gestion y Monitoreo SGMO.
Matriz Sectorial de Estado de Proyectos priorizados.
Informes de supervisión</t>
  </si>
  <si>
    <t>Inequidad en la distribución territorial de proyectos.</t>
  </si>
  <si>
    <t>Recursos Limitados</t>
  </si>
  <si>
    <t>Población sin atender</t>
  </si>
  <si>
    <t>CONPES de Priorización Territorial y asignación de recursos.
Circulares para convocatorias.</t>
  </si>
  <si>
    <t>1/01/2017 Se encuentra inmersa en los lineamientos, el CONPES que viene saliendo cada año y abarca hasta el 31/12/2019</t>
  </si>
  <si>
    <t>31/12/2018.</t>
  </si>
  <si>
    <t>Asignar mejoramientos de vivienda  a población no objeto del sector de la inclusión social.</t>
  </si>
  <si>
    <t>Diversas fuentes de información desactualizadas o no compatibles.
Debilidad en la identificación de beneficiarios.</t>
  </si>
  <si>
    <t>Reducción del impacto del proyecto.</t>
  </si>
  <si>
    <t>Cruce de beneficiarios en las bases de datos oficiales.
Convocatorias publicas a beneficiarios.</t>
  </si>
  <si>
    <t>En la etapa inicial de cada proyecto</t>
  </si>
  <si>
    <t>Revisar el proyecto en pertinencia, pre factibilidad técnica, social y jurídica</t>
  </si>
  <si>
    <t>Retrasos en el desarrollo de los convenios y proyectos financiados.</t>
  </si>
  <si>
    <t>Guia para la presentación de proyectos de Infraestructura.
Guía para el mejoramiento de Condiciones de Habitabilidad.
Lista de chequeo de revisión del proyecto.</t>
  </si>
  <si>
    <t>01-01-2018 al 31-12-2018</t>
  </si>
  <si>
    <t>Proyectos que no atienden la necesidad de la comunidad beneficiaria.</t>
  </si>
  <si>
    <t>Debilidad en la identificación de la necesidad y propuesta de solución brindada por los proyectos presentados por las Entidades territoriales.</t>
  </si>
  <si>
    <t>Proyectos no recibidos por las comunidades.
Insatisfacción de la ciudadanía.
Imagen negativa para la Entidad.</t>
  </si>
  <si>
    <t>Visitas de pertinencia en terrreno.</t>
  </si>
  <si>
    <t>Una vez por cada proyecto que cumpla requisitos tecnicos, sociales y juridicos en etapa de revisión</t>
  </si>
  <si>
    <t>Extralimitación o deficiencia en la aplicación de la función de supervisión de los convenios.</t>
  </si>
  <si>
    <t>Desconocimiento de los procedimientos y actividades de supervisión.</t>
  </si>
  <si>
    <t>Ineficiente ejecución de convenios.
Incumplimiento de disposiciones legales.</t>
  </si>
  <si>
    <t>Manual de contratación y supervisión.
Informes de supervisión e interventoria.</t>
  </si>
  <si>
    <t>01/01/2018 De acuerdo a los proyectos</t>
  </si>
  <si>
    <t>Jornadas de capacitación a la supervisión.</t>
  </si>
  <si>
    <r>
      <t xml:space="preserve">Desinterés e inconformismo de la comunidad con los proyectos.
</t>
    </r>
    <r>
      <rPr>
        <sz val="10"/>
        <color rgb="FFFF0000"/>
        <rFont val="Verdana"/>
        <family val="2"/>
      </rPr>
      <t xml:space="preserve"> </t>
    </r>
  </si>
  <si>
    <t>Desinformación de las comunidades.
Inadecuado acompañamiento.</t>
  </si>
  <si>
    <t>Aumento de PQRDS.
Afectación de la imagen institucional.</t>
  </si>
  <si>
    <t>Auditorias Visibles de inicio, intermedia y de finalización de proyectos.</t>
  </si>
  <si>
    <t xml:space="preserve">01/01/2018/ Las actividades se realizan de acuerdo a la etapa de los proyectos. Se realizan 3 auditorías visibles. </t>
  </si>
  <si>
    <t>Comunicados de prensa a la opínión cuando se detecta inconformismo en la ciudadania.</t>
  </si>
  <si>
    <t>Deficiente evaluación del desempeño del programa.</t>
  </si>
  <si>
    <t>Deficiencia de indicadores. 
Escasos espacios de planeación y monitoreo.</t>
  </si>
  <si>
    <t xml:space="preserve">Pérdida de oportunidad para la mejora continua.  
Alta probabilidad de repetir errores. 
Falencias en la toma decisiones. </t>
  </si>
  <si>
    <t>Plan de acción, plan de mejoramiento, auditorías.
Informes del programa.</t>
  </si>
  <si>
    <t>31/12/2018 Una vez anualmente.</t>
  </si>
  <si>
    <t>Implementación del modulo de seguimiento del Sistema de Información SGMO.</t>
  </si>
  <si>
    <t xml:space="preserve">31/12/2018 En el marco institucional de Prosperidad Social. </t>
  </si>
  <si>
    <t>Falta de transparencia en los procesos contractuales  adelantados por las entidades territoriales de proyectos de infraestructura y habitat de convenios de Prosperidad Social.</t>
  </si>
  <si>
    <t>Amiguismo y clientelismo
Tráfico de Influencias.
Pliegos direccionados o que limitan la participación de oferentes.</t>
  </si>
  <si>
    <t xml:space="preserve">31/12/2018 Bimestralmente el supervisor debe elaborar su informe. 
Permanentemente durante el proceso de contratación </t>
  </si>
  <si>
    <t>Informe de seguimiento a los pactos de transparencia.</t>
  </si>
  <si>
    <t>31/12/2018/ Cada supervisor realiza el seguimiento</t>
  </si>
  <si>
    <t>1. Hacer seguimiento a la implementación de la Guía para la elaboración del Plan de Mantenimiento Preventivo para Bienes Muebles e Inmuebles.
2. Diseñar un formato para la identificación de necesidades de las sedes y Direcciones Regionales.</t>
  </si>
  <si>
    <t>1. Registrar movimientos de inventario en tiempo real.
2. Realizar mesa de trabajo con la Subdirección de Talento Humano y la Subdirección de Contratación para el intercambio de información de entrada, salida y/o movimiento de colaboradores.</t>
  </si>
  <si>
    <t>1. Permanente
2. 31/03/2018</t>
  </si>
  <si>
    <t>Falta de lineamientos y sentido de pertenencia de los colaboradores sobre el cuidado de los bienes públicos.
Desconocimiento de las consecuencias disciplinarias que acarrea la mala utilización del bien público.</t>
  </si>
  <si>
    <t>1. Registrar movimientos de inventario en tiempo real.
2. Socializar a los colaboradores de la entidad las consecuencias del mal manejo de los bienes públicos.</t>
  </si>
  <si>
    <t>Fichas técnicas de necesidades de bienes y servicios que no contemplan la totalidad de necesidades.
Necesidades insatisfechas de bienes y servicios.</t>
  </si>
  <si>
    <t>Depende de la necesidad/demanda</t>
  </si>
  <si>
    <t>30 de septiembre de 2018</t>
  </si>
  <si>
    <t>DIRECCIONAMIENTO ESTRATÉGICO</t>
  </si>
  <si>
    <t>FORMULACIÓN DE POLÍTICA</t>
  </si>
  <si>
    <t>GESTIÓN Y ARTICULACIÓN DE LA OFERTA</t>
  </si>
  <si>
    <t>GESTIÓN PARA LA INCLUSIÓN SOCIAL</t>
  </si>
  <si>
    <t>GESTIÓN DE ACOMPAÑAMIENTO</t>
  </si>
  <si>
    <t>GESTIÓN DE INFORMACIÓN</t>
  </si>
  <si>
    <t>SEGUIMIENTO Y EVALUACIÓN DE LA POLÍTICA</t>
  </si>
  <si>
    <t>GESTIÓN DE TALENTO HUMANO</t>
  </si>
  <si>
    <t>GESTIÓN FINANCIERA</t>
  </si>
  <si>
    <t>GESTIÓN JURÍDICA</t>
  </si>
  <si>
    <t>GESTIÓN DE ADQUISICIÓN DE BIENES Y SERVICIOS</t>
  </si>
  <si>
    <t>GESTIÓN DOCUMENTAL</t>
  </si>
  <si>
    <t>GESTIÓN DE ADMINISTRACIÓN LOGÍSTICA</t>
  </si>
  <si>
    <t>GESTIÓN DE TECNOLOGÍA</t>
  </si>
  <si>
    <t>SEGUIMIENTO Y EVALUACIÓN AL SISTEMA DE CONTROL INTERNO</t>
  </si>
  <si>
    <t>ESTRATÉGICO</t>
  </si>
  <si>
    <t>TECNOLÓGICO</t>
  </si>
  <si>
    <t>CATASTRÓFICO</t>
  </si>
  <si>
    <r>
      <rPr>
        <b/>
        <sz val="11"/>
        <color theme="1"/>
        <rFont val="Calibri"/>
        <family val="2"/>
        <scheme val="minor"/>
      </rPr>
      <t>Calificación del control:</t>
    </r>
    <r>
      <rPr>
        <sz val="11"/>
        <color theme="1"/>
        <rFont val="Calibri"/>
        <family val="2"/>
        <scheme val="minor"/>
      </rPr>
      <t xml:space="preserve">
1, Califique cero (0) si no tiene controles asociados a las actividades
2, Califique uno (1) si tiene Controles asociados a las actividades pero estos NO estan documentados y/o NO son efectivos.
3, Califique dos (2) si tiene controles asociados a las actividades están documentados y son efectivos.
Dependiendo de la calificación del control existente, en la evaluación final se disminuirá en la escala de probabilidad de ocurrencia</t>
    </r>
  </si>
  <si>
    <t>Realizar mesas de trabajo previos para verificar necesidades y efectuar un análisis con los requerimientos y condiciones del mercado.</t>
  </si>
  <si>
    <t>Realizar una inadecuada proyección de los detalles de bienes y servicios para la satisfaccion de la necesidad dentro del plan anual de adquisiciones.</t>
  </si>
  <si>
    <t>Reproceso en la contratación</t>
  </si>
  <si>
    <t>Hallazgos de auditorías realizadas.</t>
  </si>
  <si>
    <t>Aplicabilidad de los numerales 2.4.1 y 3.8.1 del manual de contratación.</t>
  </si>
  <si>
    <t>El supervisor no solicite la correspondiente liquidación.
No contar con los documentos necesarios para adelantar la liquidación.
Dificultades en la ejecución del contrato</t>
  </si>
  <si>
    <t>Vencimiento de los términos legales para la liquidación del contrato.</t>
  </si>
  <si>
    <t>Error en la digitación.
Deficiencia en la administración de la contraseña y permisos.
Ausencia de control  de Acceso a los sistemas. 
Falta de control con el suministro de información para alimentar las bases de Datos.</t>
  </si>
  <si>
    <t xml:space="preserve">Modificar o  ajustar los pliegos de condiciones para favorecer a un tercero u omitir requisitos para la contratación de algún servicio 
</t>
  </si>
  <si>
    <t>Entregar información anticipada a posibles proveedores antes de la publicación de los pliegos o requerimientos.</t>
  </si>
  <si>
    <t>Toma de inventarios físicos. Actualizaciones en PCT.</t>
  </si>
  <si>
    <t>Desactualización de las directrices y/o lineamientos para   administrar la gestión documental de la Entidad</t>
  </si>
  <si>
    <t>Traslado físico de la información entre sedes de la entidad. 
Falta de controles para la entrega y recibo entre las sedes.
Deficientes condiciones físico ambientales.</t>
  </si>
  <si>
    <t xml:space="preserve">Sanciones  disciplinarias, penales y fiscales. 
Acciones judiciales en contra de la Entidad.
Pérdida de memoria institucional.  </t>
  </si>
  <si>
    <t>1. Seguimientos periódicos al PASI
2. Normograma actualizado</t>
  </si>
  <si>
    <t>Violación de acuerdos de confidencialidad para beneficiar a terceros</t>
  </si>
  <si>
    <t>Realizar jornadas de trabajo en temas técnicos, jurídicos y financieros con los supervisores de los contatos de operadores sociales.
Realizar seguimiento a los planes de trabajo mensuales establecidos con los Operadores Sociales.</t>
  </si>
  <si>
    <t>Desempeño de ejecución presupuestal inferior al porcentaje establecido en la meta. 
Informes de supervisión extemporáneos
Incumplimiento en la programación de ejecución del PAC mensual</t>
  </si>
  <si>
    <t xml:space="preserve">Identificación de alertas temprana a la ejecucion financiera.
Solicitud de soportes a la ejecución financiera del Operador Social. </t>
  </si>
  <si>
    <t xml:space="preserve">Información de hogares y comunidades desactualizada y/o errónea, cargada en el Sistema de Información Misional Unidos. </t>
  </si>
  <si>
    <t>Restricción de los flujos de información en los instrumentos de recolección de información. 
Seguimiento a la recolección de la información por parte de los Coordinadores Locales o Profesionales del Modelo Étnico</t>
  </si>
  <si>
    <t>Revisar periódicamente el cumplimiento de las funciones</t>
  </si>
  <si>
    <t xml:space="preserve">Cambios en la estructura interna del proceso </t>
  </si>
  <si>
    <t>Definir las actividades del proceso</t>
  </si>
  <si>
    <t>Ausencia de actividades prioritarias en el desarrollo del proceso</t>
  </si>
  <si>
    <t>Pérdida de memoria y documentación institucional asociadas a las actividades del proceso
Reprocesos en la gestión del proceso</t>
  </si>
  <si>
    <t>1. Reformular la caracterización del proceso.
2. Realizar revisiones periódicas a la caracterización el proceso.</t>
  </si>
  <si>
    <t>1. 6 de abril de 2018
2. Semestral</t>
  </si>
  <si>
    <t>Incumplimientos de las obligaciones contractuales en procesos clave</t>
  </si>
  <si>
    <t>Falta de experiencia en supervisión de contratos</t>
  </si>
  <si>
    <t>Revisión del jefe(a) de comunicaciones de los estudios previos con anterioridad a la remisión a la subdirección de contratación.</t>
  </si>
  <si>
    <t>Realizar capacitaciones a los supervisores de contratos</t>
  </si>
  <si>
    <t>Falta de oportunidad de la información al interior de la Entidad</t>
  </si>
  <si>
    <t>Demoras en la contratación del personal.
Falta de presupuesto.
Desarticulación entre depencias de la entidad.
No disponer de infraestructura tecnológica adecuada.</t>
  </si>
  <si>
    <t>Uso no óptimo  de los canales de comunicación.
Personal no informado de las actividades de la entidad. 
Inconformidad de los servidores frente a la difusion de la información.</t>
  </si>
  <si>
    <t>Seguimiento periódico al Esquema de Publicación de la Entidad</t>
  </si>
  <si>
    <t>1. Gestión administrativa de seguimiento y solicitud de instalación de infraestructura.
2. Definición de responsabilidades, para la instalación de puntos de red eléctricos. 
Controla: Comunicaciones. Responsable: Oficina de Tecnología y Subdirección de Operaciones.</t>
  </si>
  <si>
    <t>Comunicar adecuada y oportunamente las acciones y resultados de los programas misionales e informar sobre la oferta de servicios de la Entidad</t>
  </si>
  <si>
    <t>Crisis por inadecuada prestación del servicio a participantes o  información errónea</t>
  </si>
  <si>
    <t>No contar con la información a tiempo.
Fallas en las plataformas tecnológicas utilizadas para la publicación de la información</t>
  </si>
  <si>
    <t>Impacto negativo en la imagen institucional
Dificultades para la entrega de incentivos a participantes de programas.</t>
  </si>
  <si>
    <t>Gestión de control y  seguimiento a los flujos de información</t>
  </si>
  <si>
    <t>Reducir el Riesgo</t>
  </si>
  <si>
    <t>Elaboración y socialización de Manual de crisis para redes sociales y prensa</t>
  </si>
  <si>
    <t>Expedir Certificados de Disponibilidad Presupuestal - CDP´s y  Registros Presupuestales - RP´s.</t>
  </si>
  <si>
    <t>Inconsistencias en   los Certificados de Disponibilidad Presupuestal - CDP´s y  Registros Presupuestales - RP´s.</t>
  </si>
  <si>
    <t>Afectación en la información contenida en la cadena presupuestal. 
Sanciones Disciplinarias.
                                                                                                                                                                                                                                                                                                                                                                                                                                                                                                                                                                                                                                                                                                                                                                                                                                                                                                                                                                                                                                                                                                                                                                                         Desgaste administrativo por reprocesos.</t>
  </si>
  <si>
    <t>Registrar erróneamente en el SIIF  los Certificados de Disponibilidad Presupuestal - CDP y  Registros Presupuestales - RP´s.
Deficiente planeación para ejecutar el presupuesto en la vigencia.
Alto volumen de solicitudes y presión para expedir documentos de manera inmediata.</t>
  </si>
  <si>
    <t>1. Revisión del documento por parte del Coordinador del GIT Presupuesto, previa su firma.
2. Aplicación de lo consagrado en los procedimientos  y trámites del GIT Presupuesto.
3. Autocontrol por parte del profesional de GIT  presupuesto verificando la conformidad del producto.
4. Publicación de infomes de ejecución.</t>
  </si>
  <si>
    <t>1,2 y 3 permanente
4. Mensual</t>
  </si>
  <si>
    <t>Constituir las cuentas por pagar y la reserva presupuestal</t>
  </si>
  <si>
    <t xml:space="preserve">Constituir las cuentas por pagar y la reserva presupuestal con inconsistencias </t>
  </si>
  <si>
    <t>Afectación en la información presupuestal. 
Sanciones Disciplinarias.  
                                                                                                                                                                                                                                                                                                                                                                                                                                                                                                                                                                                                                                                                                                                                                                                                                                                                                                                                                                                                                                                                                                                                                                                       Desgaste administrativo por reprocesos.</t>
  </si>
  <si>
    <t>Cambio de políticas sobre la marcha de los lineamientos dados por el Ministerio de Hacienda y Crédito Público.
Registrar erróneamente en el SIIF  las cuentas por pagar y la reserva presupuestal.
Deficiente planeación para ejecutar el presupuesto en la vigencia.
Alto volumen de operaciones relacionadas con el Cierre Presupuestal.
Información errónea suministrada por las demás áreas de la entidad.</t>
  </si>
  <si>
    <t xml:space="preserve">del 2 al 20 de enero de la vigencia </t>
  </si>
  <si>
    <t xml:space="preserve">Revisión y verificación de la información por parte de los funcionarios de la Subdirección Financiera que intervienen en el proceso. 
Envío de comunicaciones y/o Correos Electrónicos de alerta.
Cumplimiento a la circular de cierre financiero, prsupuestal, contable y de tesorería por parte de toda la entidad.
</t>
  </si>
  <si>
    <t>Presentación con errores y/o extemporánea de declaraciones y demoras en los pagos de acreencias impositivas.</t>
  </si>
  <si>
    <t xml:space="preserve">Fallas técnicas y/o tecnológicas que impidan tener oportunamente la información.
Problemas de comunicación o fallas de servicios de las páginas Web de los Entes Territoriales. 
Errores humanos involuntarios en los registros de deducciones tanto en liquidaciones tributarias y obligaciones en el SIIF.
Mantenimiento o actualizaciones en los sistemas de información.
</t>
  </si>
  <si>
    <t xml:space="preserve">Pago de sanciones e intereses de mora. </t>
  </si>
  <si>
    <t>Conciliaciones mensuales oportunamente entre los GIT de la Subdirección Fianciera que intervienen en el proceso.
Actualización de la información tributaria de los municipios.</t>
  </si>
  <si>
    <t>Efectuar conciliaciones bancarias, de propiedad, planta y equipo, de procesos jurídicos a favor y en contra, operaciones recíprocas, entre otras. 
Elaborar los estados contables y sus Notas.</t>
  </si>
  <si>
    <t xml:space="preserve">Registro inoportuno y/o incorrecto de información con impacto contable. </t>
  </si>
  <si>
    <t>Entrega inoportuna de la información contable o sin el cumplimiento de los requisitos para el registro contable por parte de las áreas proveedoras de información contable.
Alta rotación del personal que supervisa convenios. 
Desconocimiento de los supervisores y de las dependencias proveedoras de información contable de los procedimientos relacionados con este tema. 
Constitución del Patrimonio Autónomo "FIDEICOMISO OBRAS PARA LA PROSPERIDAD" para la administración de los recursos de convenios suscritos con municipios.</t>
  </si>
  <si>
    <t xml:space="preserve">Estados Contables que no revelan la realidad económica y financiera de la Entidad. </t>
  </si>
  <si>
    <t xml:space="preserve">Generación de alertas a las dependencias proveedoras de información contable. 
El control es transversal por  cuanto este depende de la información recibida de los procesos estratégicos, misionales, soporte y de control.
</t>
  </si>
  <si>
    <t xml:space="preserve">Realización de mesas de trabajo con las áreas y procesos de la Entidad y con el patrimonio Autónomo. 
Actualización y aplicación de procedimientos contables.
</t>
  </si>
  <si>
    <t>Pago inoportuno  al beneficiario final.</t>
  </si>
  <si>
    <t>Liquidar las deducciones, registrar las obligaciones y órdenes de pago</t>
  </si>
  <si>
    <t xml:space="preserve">Incumplimiento de las dependencias de las directrices impartidas en circulares y documentos internos para radicar de manera oportuna y con los soportes requeridos las cuentas para trámite de pago. 
Fallas en el aplicativo SIIF. 
Fallas en el servicio de red e internet. 
Falta del personal en la Subdirección Financiera para atender el volumen de operaciones para pago tanto presupuestales como no presupuestales.  
</t>
  </si>
  <si>
    <t>Afectación de los tiempos promedios para pago. 
Indicador negativo de ejecución del PAC. 
Quejas de los beneficiarios del pago. 
Sanciones por mora en las obligaciones cuyos pagos tienen vencimientos. 
Ejecución insuficiente del PAC del mes.</t>
  </si>
  <si>
    <t>Seguimiento a las obligaciones registradas en el sistema SIIF para que sean radicadas ante el GIT Tesorería y se puedan generar las órdenes de pago. 
Verificación diaria de saldos en las cuentas bancarias para los pagos con traslado a la pagaduría. 
Seguimiento a los vencimientos de pagos cuando aplican.
Seguimiento a la ejecución del PAC. 
Circular de cierre Financiero, Presupuestal, Contable y de Tesorería.</t>
  </si>
  <si>
    <t>Emisión de  tiquetes aéreos por fuera del tiempo establecido.
Incumplimiento de los términos establecidos para el trámite de comisiones.
                                              Desconocimiento general de las resoluciones internas establecidas.</t>
  </si>
  <si>
    <t xml:space="preserve">Sobrecostos y penalidades. 
Incumplimiento de las actividades asignadas al funcionario relacionadas con el objeto de la comisión. </t>
  </si>
  <si>
    <t>Resolución vigente de comisiones y viáticos
Puntos de control instaurados en el procedimiento P-GF-13  "Solicitud y Legalización de Comisiones de Servicio y/o Desplazamientos " 
Comunicaciones y correos electrónicos.</t>
  </si>
  <si>
    <t xml:space="preserve">Inconsistencias en la digitación manual de los datos de los funcionarios de planta en el aplicativo ULISES, por parte de los integrantes del GIT de Comisiones y Desplazamientos. </t>
  </si>
  <si>
    <t xml:space="preserve">Pago erróneo del viático.
</t>
  </si>
  <si>
    <t>Autocontrol por parte del funcionario en el registro de información en el aplicativo.</t>
  </si>
  <si>
    <t xml:space="preserve">Incurrir en un pago a un tercero, el cual no ha sido designado como el beneficiario final receptor de los recursos. </t>
  </si>
  <si>
    <t>Inconsistencias en la elaboración de contratos y/o otrosí. 
Errores e inconsistencias en las solicitudes de pago remitidas por el supervisor del contrato. 
Errores en los registros de las obligaciones, órdenes de pago y autorización de endosos (cuando aplique) en el SIIF.</t>
  </si>
  <si>
    <t>Pérdida de recursos.
Demoras en la ejecución física y financiera de proyectos y/o contratos. 
Ejecución presupuestal ineficiente.
Investigaciones y sanciones.</t>
  </si>
  <si>
    <t xml:space="preserve">Autocontrol por parte de cada uno de los funcionarios que integran la cadena presupuestal en el registro de información en el aplicativo. 
Puntos de control instaurados en el procedimiento P-GF-4 "Trámite de Pago a Beneficiario Final". 
Intervención en la cadena presupuestal del Perfil "Autorizador Endoso" en el momento de la aprobación final de la órden de pago.
</t>
  </si>
  <si>
    <t>Liquidar las solicitudes de pago</t>
  </si>
  <si>
    <t>No practicar deducciones para beneficio personal o de terceros</t>
  </si>
  <si>
    <t>Ética profesional de los funcionarios del GIT Contabilidad.
Uso de certificados de firma digital.
Revisión permanente de los estados contables y elaboración de notas.</t>
  </si>
  <si>
    <t>Adulteración, falsificación o sustitución de la documentación del archivo</t>
  </si>
  <si>
    <t xml:space="preserve">Fácil acceso a la información para divulgarla sin autorización a terceros
Extravío de documentos por manipulación inadecuada de los mismos
Facilitar la adulteración de información </t>
  </si>
  <si>
    <t>01/01/2018  / única vez</t>
  </si>
  <si>
    <t>Delimitación de los perfiles de acceso al SIIF Nación, de los usuarios que intervienen en la cadena presupuestal.
Uso de certificados de firma digital.  
Ética profesional de los funcionarios.
Formación profesional del GIT Asuntos Tributarios.
Consulta permanente de la normatividad  tributaria vigente  en cada uno de los municipios, departamentos y regiones donde Prosperidad Social este catalogado como agente retenedor.
Revisión exhaustiva y actualización permanente del perfil tributario del tercero.</t>
  </si>
  <si>
    <t>Incluir en el SIIF datos erróneos para favorecer a terceros girando recursos.</t>
  </si>
  <si>
    <t>Delimitación de los perfiles de acceso al SIIF Nación, de los usuarios que intervienen en la cadena presupuestal.
Uso de certificados de firma digital.  
Ética profesional de los funcionarios.</t>
  </si>
  <si>
    <t>1. Aplicación de la Guía para la elaboración del Plan de Mantenimiento Preventivo para Bienes Muebles e Inmuebles.
2. Formulación del Plan Anual de Adquisiciones de la Subdirección de Operaciones.
3. Solicitar a las sedes y Direcciones Regionales, el inventario de necesidades.</t>
  </si>
  <si>
    <t>1. Permanente
2. Anual
3. Anual</t>
  </si>
  <si>
    <t>Omisión o inconsistencia de información en los documentos presentados por las entidades territoriales.</t>
  </si>
  <si>
    <t>Falta de pluralidad de oferentes en procesos contractuales.</t>
  </si>
  <si>
    <t xml:space="preserve">Desconocimiento de los lineamientos de tecnología de la información.
(políticas y principios)  </t>
  </si>
  <si>
    <t>Falta de divulgación de los lineamientos.
Documentación desactualizada.
No existe una estrategia de seguimiento establecida para el cumplimiento de los lineamientos.
Desconocimiento de los  lineamientos por parte de los procesos de la entidad.</t>
  </si>
  <si>
    <t>Divulgación de las políticas y lineamientos de TI a través de los diferentes canales con que cuenta la Entidad.</t>
  </si>
  <si>
    <t>Periódicamente</t>
  </si>
  <si>
    <t xml:space="preserve">Abastecimiento y suministro inadecuado de equipos </t>
  </si>
  <si>
    <t xml:space="preserve">Desconocimiento de los lineamientos.
Planeación inadecuada para el suministro de equipos. 
</t>
  </si>
  <si>
    <t>Insatisfacción de necesidades.
Falla de atención en los requerimientos del servicio.</t>
  </si>
  <si>
    <t>Revisión técnica de la necesidad.</t>
  </si>
  <si>
    <t>Según demanda</t>
  </si>
  <si>
    <t>Cumplir con el procedimiento para el sumunistro de equipos a los usuarios</t>
  </si>
  <si>
    <t>No tener soporte técnico 
Mal diseño del aplicativo 
Fallas en la administración del mismo</t>
  </si>
  <si>
    <t>Pérdida de información.
Aplicativos fuera de servicio.</t>
  </si>
  <si>
    <t>Una vez al mes</t>
  </si>
  <si>
    <t>Back up periódicos de la información
Verificación del administrador. Retroalimentación eficaz del diseño del sistema</t>
  </si>
  <si>
    <t>Realizar monitoreo, mantenimiento y corrección de posibles fallas en los sistemas de información</t>
  </si>
  <si>
    <t xml:space="preserve">Inoperabilidad de los equipos </t>
  </si>
  <si>
    <t>Desconocimiento de los equipos con falencias y requeridos para cambio.
No sumistro de equipos necesarios para los usuarios</t>
  </si>
  <si>
    <t xml:space="preserve">Personal sin equipo para trabajar  
Máquinas ineficientes </t>
  </si>
  <si>
    <t>Diseñar el plan de renovación para suplir las necesidades de los usuarios de la entidad</t>
  </si>
  <si>
    <t>No atención de los incidentes de manera oportuna</t>
  </si>
  <si>
    <t>Contratación del personal idóneo para la realización de estas actividades en el menor tiempo posible</t>
  </si>
  <si>
    <t>Capacitar a otras personas para soportar esta funcion.
Solicitar la priorización de la contratación del personal requerido para la prestación del servicio</t>
  </si>
  <si>
    <t>Diseñar e implementar el plan de renovación y mantenimiento de los requerimientos tecnológicos</t>
  </si>
  <si>
    <t xml:space="preserve">Falta de diagnóstico o desconocimiento de la Línea Base de requerimientos para realizar el plan </t>
  </si>
  <si>
    <t>Manejo inadecuado de permisos que se otorgan para administración de la plataforma.</t>
  </si>
  <si>
    <t>No asignación de los equipos requeridos a los usuarios
Inconsistencias en la adquisición de los equipos</t>
  </si>
  <si>
    <t>Según requerimiento</t>
  </si>
  <si>
    <t>Asignación de permisos dependiendo de los perfiles de administración y de usuarios</t>
  </si>
  <si>
    <t>Elaborar los Estados Financieros.</t>
  </si>
  <si>
    <t>Estados Financieros que no cuentan con las caraterísticas cualitativas de relevancia y representación fiel en cumplimiento de lo dispuesto en las normas contables vigentes.</t>
  </si>
  <si>
    <t>Rendición de cuentas e información financiera con imprecisiones. 
Toma de decisiones sobre base de información incorrecta. 
No fenecimiento de los Estados Financieros por parte de la Contraloría General de la República - CGR. 
Corrección y retransmisión de los Estados Financieros a la Contaduría General de la Nación - CGN.</t>
  </si>
  <si>
    <t>Elaboración y ajuste de las Políticas de Operación.
Elaboración de procedimientos con incidencia contable.</t>
  </si>
  <si>
    <t>Subdirección Financiera.
Dependencias proveedoras de información contable.</t>
  </si>
  <si>
    <t>Incumplimiento de las dependencias proveedoras de información contable de las políticas contables y de operación. 
Deficiencias en el reconocimiento de los hechos económicos. 
Deficiencias en la revelación de los Estados Financieros.</t>
  </si>
  <si>
    <t xml:space="preserve">Documento de Políticas Contables adoptado por la Entidad mediante la Resolución No. 03907 de diciembre de 2017. </t>
  </si>
  <si>
    <r>
      <rPr>
        <b/>
        <sz val="12"/>
        <color theme="1"/>
        <rFont val="Verdana"/>
        <family val="2"/>
      </rPr>
      <t>FINANCIEROS:</t>
    </r>
    <r>
      <rPr>
        <b/>
        <sz val="12"/>
        <color rgb="FF404042"/>
        <rFont val="Verdana"/>
        <family val="2"/>
      </rPr>
      <t xml:space="preserve"> </t>
    </r>
    <r>
      <rPr>
        <b/>
        <sz val="12"/>
        <rFont val="Verdana"/>
        <family val="2"/>
      </rPr>
      <t xml:space="preserve">
Fortalezas
</t>
    </r>
    <r>
      <rPr>
        <sz val="12"/>
        <rFont val="Verdana"/>
        <family val="2"/>
      </rPr>
      <t xml:space="preserve">Nuevos lineamientos sobre estándares contables Internacionales
Transparencia en el manejo de los recursos públicos.
Exactitud en la interpretación e implementación de la normatividad vigente en materia presupuestal, contable, tributaria y de tesorería.
</t>
    </r>
    <r>
      <rPr>
        <b/>
        <sz val="12"/>
        <rFont val="Verdana"/>
        <family val="2"/>
      </rPr>
      <t>Debilidades</t>
    </r>
    <r>
      <rPr>
        <sz val="12"/>
        <rFont val="Verdana"/>
        <family val="2"/>
      </rPr>
      <t xml:space="preserve">
Falta de asignación presupuestal de inversión para apalancar nuevos recursos y alianzas con el sector privado, la cooperación y el resto del Gobierno
Ley de Garantías que dificulta la normal ejecución del presupuesto
Inoportunidad en la liquidación de los contratos de la Entidad
Debilidad en la ejecución del PAC (Plan Anual Mensualizado de Caja) por parte de los programas de la Entidad.</t>
    </r>
  </si>
  <si>
    <t xml:space="preserve">
Cumplir estrictamente el Cronograma de planeación estratégica.
</t>
  </si>
  <si>
    <t>Puntos de corte  para la revisión del plan de acción institucional por parte de la Oficina Asesora de Planeación y por parte de las dependencias.
Revisión por parte de cada lider del proceso.</t>
  </si>
  <si>
    <t xml:space="preserve">
Procesos de inducción
</t>
  </si>
  <si>
    <t>Elaborar la metodología o lineamientos institucionales para el componente de Gestión del Conocimiento.</t>
  </si>
  <si>
    <t xml:space="preserve">
Oficina Asesora de Planeación</t>
  </si>
  <si>
    <t>Revisión, aprobación y autorización de la Jefe de la Oficina de Planeación para cualquier solicitud de ajuste al plan de acción.</t>
  </si>
  <si>
    <t xml:space="preserve">Deficiente diseño del plan de  renovación y mantenimiento de los requerimientos tecnológicos </t>
  </si>
  <si>
    <t xml:space="preserve">
Aplicación del procedimiento para la renovación de equipos</t>
  </si>
  <si>
    <t>Implementación de controles de seguridad, campañas de seguridad.</t>
  </si>
  <si>
    <t xml:space="preserve">Levantamiento de la información de cada dependencia cuando se presenta déficit de equipos. </t>
  </si>
  <si>
    <t>Inadecuada revisión a fichas técnicas y estudios previos, por falta de correcto diligenciamiento de formatos</t>
  </si>
  <si>
    <t>EVALUACIÓN</t>
  </si>
  <si>
    <t xml:space="preserve"> MAPA DE RIESGOS DE PROSPERIDAD SOCIAL – 2018</t>
  </si>
  <si>
    <r>
      <rPr>
        <b/>
        <sz val="12"/>
        <color theme="1"/>
        <rFont val="Verdana"/>
        <family val="2"/>
      </rPr>
      <t>POLÍTICOS:</t>
    </r>
    <r>
      <rPr>
        <b/>
        <sz val="12"/>
        <color rgb="FF000000"/>
        <rFont val="Verdana"/>
        <family val="2"/>
      </rPr>
      <t xml:space="preserve"> </t>
    </r>
    <r>
      <rPr>
        <sz val="12"/>
        <color rgb="FF000000"/>
        <rFont val="Verdana"/>
        <family val="2"/>
      </rPr>
      <t xml:space="preserve">
</t>
    </r>
    <r>
      <rPr>
        <b/>
        <sz val="12"/>
        <color rgb="FF000000"/>
        <rFont val="Verdana"/>
        <family val="2"/>
      </rPr>
      <t>Oportunidades</t>
    </r>
    <r>
      <rPr>
        <sz val="12"/>
        <color rgb="FF000000"/>
        <rFont val="Verdana"/>
        <family val="2"/>
      </rPr>
      <t xml:space="preserve">
Mejora continua en los Programas de la entidad en el marco de la superación de la pobreza extrema.
Relevancia de las políticas gubernamentales frente a la superación de la pobreza.
Promulgación de la Ley 1785 de 2016 que crea la Red para la Superación de la Pobreza Extrema
Elecciones presidenciales y de Congreso
Contar como marco político y normativo la Ley Estatutaria 1757 de 2015, por la cual se dictan disposiciones en materia de promoción y protección del derecho a la participación democrática.
Decreto 648 de 2017, que entre otros establece nuevos roles para la Oficina de Control Interno
Establecimiento del Modelo Integrado de Planeacion y Gestion
</t>
    </r>
    <r>
      <rPr>
        <b/>
        <sz val="12"/>
        <color rgb="FF000000"/>
        <rFont val="Verdana"/>
        <family val="2"/>
      </rPr>
      <t>Amenazas</t>
    </r>
    <r>
      <rPr>
        <sz val="12"/>
        <color rgb="FF000000"/>
        <rFont val="Verdana"/>
        <family val="2"/>
      </rPr>
      <t xml:space="preserve">
</t>
    </r>
    <r>
      <rPr>
        <sz val="12"/>
        <rFont val="Verdana"/>
        <family val="2"/>
      </rPr>
      <t xml:space="preserve">Cambios en la normatividad que impacta directamente sobre la misión de la entidad
Afectación de la imagen de la gestión pública ocasionada por los eventos de corrupción
Cambios en la normatividad frecuente en los temas relacionados con el proceso de Gestión Documental.
Cambios y/o retraso en la contratación del personal que se desempeña como enlace municipal o apoyo a los programas misionales
</t>
    </r>
  </si>
  <si>
    <r>
      <rPr>
        <b/>
        <sz val="12"/>
        <color theme="1"/>
        <rFont val="Verdana"/>
        <family val="2"/>
      </rPr>
      <t xml:space="preserve">SOCIALES: </t>
    </r>
    <r>
      <rPr>
        <sz val="12"/>
        <color theme="1"/>
        <rFont val="Verdana"/>
        <family val="2"/>
      </rPr>
      <t xml:space="preserve">
</t>
    </r>
    <r>
      <rPr>
        <b/>
        <sz val="12"/>
        <color theme="1"/>
        <rFont val="Verdana"/>
        <family val="2"/>
      </rPr>
      <t>Oportunidades</t>
    </r>
    <r>
      <rPr>
        <sz val="11"/>
        <color theme="1"/>
        <rFont val="Verdana"/>
        <family val="2"/>
      </rPr>
      <t xml:space="preserve">
</t>
    </r>
    <r>
      <rPr>
        <sz val="12"/>
        <color theme="1"/>
        <rFont val="Verdana"/>
        <family val="2"/>
      </rPr>
      <t xml:space="preserve">Trayectoria organizativa de las comunidades y sectores sociales.
Diversidad étnica y cultural.
Apropiación del territorio por parte de las comunidades.
Fortalecimiento en el uso de los mecanismos y espacios de participación por parte de la ciudadania en general. 
Promover a través de las evaluaciones a los programas la erradicación de la pobreza extrema, la inclusión social y la reconciliación.
</t>
    </r>
    <r>
      <rPr>
        <b/>
        <sz val="12"/>
        <rFont val="Verdana"/>
        <family val="2"/>
      </rPr>
      <t>Amenazas</t>
    </r>
    <r>
      <rPr>
        <sz val="12"/>
        <rFont val="Verdana"/>
        <family val="2"/>
      </rPr>
      <t xml:space="preserve">
Diferencia etárea en la población sujeta de atención
Diversas formas de pensamiento y de organización 
Aparición de organizaciones al margen de la ley
Dificultades para el acceso a diferentes territorios con área rural dispersa
Población sin posibilidad de acceso a servicios públicos básicos y de saneamiento</t>
    </r>
  </si>
  <si>
    <r>
      <rPr>
        <b/>
        <sz val="12"/>
        <color theme="1"/>
        <rFont val="Verdana"/>
        <family val="2"/>
      </rPr>
      <t xml:space="preserve">COMUNICACIÓN EXTERNA: </t>
    </r>
    <r>
      <rPr>
        <sz val="12"/>
        <color theme="1"/>
        <rFont val="Verdana"/>
        <family val="2"/>
      </rPr>
      <t xml:space="preserve">
</t>
    </r>
    <r>
      <rPr>
        <b/>
        <sz val="12"/>
        <color theme="1"/>
        <rFont val="Verdana"/>
        <family val="2"/>
      </rPr>
      <t>Oportunidades</t>
    </r>
    <r>
      <rPr>
        <sz val="12"/>
        <color theme="1"/>
        <rFont val="Verdana"/>
        <family val="2"/>
      </rPr>
      <t xml:space="preserve">
Desarrollo de nuevos canales para la comunicación
Desarrollo de nuevas formas de interacción y diálogo con los ciudadanos
Redes sociales activas y participativas
</t>
    </r>
    <r>
      <rPr>
        <b/>
        <sz val="12"/>
        <color theme="1"/>
        <rFont val="Verdana"/>
        <family val="2"/>
      </rPr>
      <t>Amenazas</t>
    </r>
    <r>
      <rPr>
        <sz val="12"/>
        <color theme="1"/>
        <rFont val="Verdana"/>
        <family val="2"/>
      </rPr>
      <t xml:space="preserve">
Sostenibilidad en la disponibilidad del servicio web
Diversidad de lenguas que dificultan la comunicación
Relación con otras entidades, proveedores o contratistas, que afectan el tiempo de respuesta o de gestión de las solicitudes de los procesos de la entidad.
Incremento de redes sociales que divulgan información errada con respecto a inscripciones y beneficios de los programas</t>
    </r>
  </si>
  <si>
    <r>
      <rPr>
        <b/>
        <sz val="12"/>
        <color theme="1"/>
        <rFont val="Verdana"/>
        <family val="2"/>
      </rPr>
      <t xml:space="preserve">PROCESOS: </t>
    </r>
    <r>
      <rPr>
        <sz val="12"/>
        <color theme="1"/>
        <rFont val="Verdana"/>
        <family val="2"/>
      </rPr>
      <t xml:space="preserve">
</t>
    </r>
    <r>
      <rPr>
        <b/>
        <sz val="12"/>
        <color theme="1"/>
        <rFont val="Verdana"/>
        <family val="2"/>
      </rPr>
      <t>Fortalezas</t>
    </r>
    <r>
      <rPr>
        <sz val="12"/>
        <color theme="1"/>
        <rFont val="Verdana"/>
        <family val="2"/>
      </rPr>
      <t xml:space="preserve">
</t>
    </r>
    <r>
      <rPr>
        <sz val="12"/>
        <color rgb="FF000000"/>
        <rFont val="Verdana"/>
        <family val="2"/>
      </rPr>
      <t xml:space="preserve">Sistema Integrado de Gestión implementado con los componentes de Calidad, MECI, Seguridad y Salud en el trabajo, Ambiental y Seguridad de la información. 
Enfoque por procesos documentados siguiendo la interrelación y las actividades para lograr los objetivos propuestos.
Pertinencia en los procedimientos que desarrollan los procesos
Avances en el ajuste y actualizacion de los documentos que soportan los procesos de la Entidad 
</t>
    </r>
    <r>
      <rPr>
        <b/>
        <sz val="12"/>
        <rFont val="Verdana"/>
        <family val="2"/>
      </rPr>
      <t>Debilidades</t>
    </r>
    <r>
      <rPr>
        <sz val="12"/>
        <color theme="5" tint="-0.249977111117893"/>
        <rFont val="Verdana"/>
        <family val="2"/>
      </rPr>
      <t xml:space="preserve">
</t>
    </r>
    <r>
      <rPr>
        <sz val="12"/>
        <rFont val="Verdana"/>
        <family val="2"/>
      </rPr>
      <t>Deficiente comunicación y coordinación entre procesos
Falta de apropiación de la herramienta para la administración y documentación del Sistema
Desconocimiento del SIG por parte de los funcionarios de la Entidad
Dificultades para el acceso a información, bases de datos centralizadas con tiempos de espera prolongados para su acceso.</t>
    </r>
  </si>
  <si>
    <t>Diagnóstico desactualizado y poco confiable</t>
  </si>
  <si>
    <t>Toma de decisiones  estratégicas no acertadas.
No cumplimiento de los objetivos misionales.
Sanciones legales.
Dispersión de recursos.
Políticas y acciones desarticuladas que no contemplan las necesidades reales de la población objetivo y con poca probabilidad de ser implementadas.</t>
  </si>
  <si>
    <t>Identificar y Proponer alternativas según su factibilidad a través de análisis cuantitativo y cualitativo.
Valoración  política, económica, y técnica de las alternativas de solución. Procesos de concertación y consulta previa, cuando sea necesario.
Seleccionar alternativa a implementar.
Liderar la construcción de  los lineamientos y/o Plan de Acción de la alternativa seleccionada.</t>
  </si>
  <si>
    <t>Alternativas de solución propuestas, no dan respuesta  a la problemática sectorial e interinstitucional.</t>
  </si>
  <si>
    <t xml:space="preserve">Desarticulación Sectorial.
Falta de sinergia en la definición de acciones en el sector. </t>
  </si>
  <si>
    <r>
      <rPr>
        <b/>
        <sz val="12"/>
        <color theme="1"/>
        <rFont val="Verdana"/>
        <family val="2"/>
      </rPr>
      <t>TECNOLOGÍA:</t>
    </r>
    <r>
      <rPr>
        <b/>
        <sz val="12"/>
        <color rgb="FF000000"/>
        <rFont val="Verdana"/>
        <family val="2"/>
      </rPr>
      <t xml:space="preserve"> 
Fortalezas
</t>
    </r>
    <r>
      <rPr>
        <sz val="12"/>
        <color rgb="FF000000"/>
        <rFont val="Verdana"/>
        <family val="2"/>
      </rPr>
      <t xml:space="preserve">La Entidad cuenta con procesos electrónicos mediante sistemas de información (Software), que ayudan a su funcionamiento.
Se cuenta con plataforma tecnológica (Correo, página web, entre otras) y los sistemas de información ayudan en la sistematización de procesos.
El soporte tecnológico es oportuno, la entidad cuenta con una mesa de ayuda a nivel nacional y territorial que soporta la plataforma tecnológica.
Implementación de un nuevo gestor documental que soporta la gestión de peticiones.
La información sistematizada soporta el análisis y generación de informes para la toma de decisiones para la entidad.
</t>
    </r>
    <r>
      <rPr>
        <b/>
        <sz val="12"/>
        <rFont val="Verdana"/>
        <family val="2"/>
      </rPr>
      <t>Debilidades</t>
    </r>
    <r>
      <rPr>
        <sz val="12"/>
        <rFont val="Verdana"/>
        <family val="2"/>
      </rPr>
      <t xml:space="preserve">
Diversos sistemas de información no integrados
Soportes en papel en mayoria de los procesos.
Desconocimiento de los funcionarios respecto al uso de las nuevas herramientas tecnológicas.
Inestabilidad en la red que afecta el funcionamiento de las diferentes herramientas tecnológicas.
Equipos de cómputo con baja capacidad para la operativización de procesos.</t>
    </r>
  </si>
  <si>
    <t>Identificación incompleta de las necesidades de bienes y servicios.</t>
  </si>
  <si>
    <t>Inconsistencias en los inventarios registrados</t>
  </si>
  <si>
    <t>Fallas técnicas y funcionales en las herramientas tecnológicas que procesan información misional</t>
  </si>
  <si>
    <t>Información inoportuna y/o con inconsistencias</t>
  </si>
  <si>
    <t>Falta de lineamientos claros para la gestión de información
Procedimientos incompletos
Procedimientos desactualizados
Desconocimiento de las herramientas tecnológicas existentes o de su uso</t>
  </si>
  <si>
    <t>Omisión de las áreas misionales en el reporte de fallas en las herramientas
Reporte inoportuno de fallas técnicas y funcionales en las herramientas tecnológicas que procesan información misional
Caída de los servidores.
Funcionamiento parcial de las herramientas tecnológicas.
Desconocimiento en el manejo de las herramientas tecnológicas.</t>
  </si>
  <si>
    <t xml:space="preserve">Pérdida de información.
Acceso limitado o nulo a la información. 
Procesos  deficientes en el reporte de la información. 
Retraso en los procesos de toma de decisiones 
Baja confiabilidad de la información generada
Pérdida de tiempo en los procesos de análisis de información.
</t>
  </si>
  <si>
    <t>Resolución que establece el método y forma de reportar la información de la ejecución de los programas y proyectos del sector
Procedimientos, manuales y guías para la gestión de información 
Socialización y sensibilización sobre los lineamientos de las herramientas tecnológicas que procesan información.
Verificación del funcionamiento de las herramientas tecnológicas que procesan información misional</t>
  </si>
  <si>
    <t>Desarticulación entre procesos, datos, aplicaciones e infraestructura.
Pérdida, daño o alteración de la información.
Acceso indebido a las bases de datos.</t>
  </si>
  <si>
    <t>Planeación inadecuada de las actividades del proceso
Desconocimiento del proceso a auditar
Inoportuna e incompleta información suministrada por los auditados</t>
  </si>
  <si>
    <t>28 de diciembre de 2018</t>
  </si>
  <si>
    <t>No contar con el acceso oportuno a la información.
Información desactualizada y de baja calidad.
Desarticulación entre las bases de datos de los sistemas de información.
Insuficiencia en la captura de la información a través de fuentes primarias y secundarias y de procesos participativos.
Falta de lineamientos e instrumentos metodológicos para captura de la información.
Desconocimiento del contexto y alcance de la Política Pública.
Deficientes procesos de socialización respecto a la actualización legislativa.</t>
  </si>
  <si>
    <t>1. Estandarización de los formularios de la DIP
2. Resolución No.03666 del 5 de diciembre de2017. “Por medio de la cual se establece el método y la forma de reportar la información relacionada con la ejecución de los programas y proyectos del Sector de Inclusión Social y Reconciliación"</t>
  </si>
  <si>
    <t>1. Construir Lineamientos para la gestión de la información misional del sector.
2. Construcción de los formularios de caracterización y su correspondiente guía de diligenciamiento en el marco de la articulación con las áreas misionales de la entidad.
3. Herramienta de Información de Enfoque Diferencial.</t>
  </si>
  <si>
    <t>Duplicidad o vacíos de oferta.
Ineficiencia en la ejecución de los recursos.
Atención inadecuada a la población.
Política son orientadas a resolver el problema del sector en su integralidad.
Abordaje parcializado de la problemática.
Incumplimiento en las metas propuestas.
Pérdida de imagen institucional.</t>
  </si>
  <si>
    <t>1. Lineamientos de género, enfoque diferencial, guía de socialización y concertación y guía de transversalización de género.
2. Comité Intersectorial.</t>
  </si>
  <si>
    <t>1. Permanente
2. Cuatrimestral</t>
  </si>
  <si>
    <t>1. Construcción de alternativas de solución  en el marco de las mesas de trabajo interinstitucional. 
2. Construir los lineamientos técnicos de enfoque diferencial (indígenas, Afro, Rrom, discapacidad, curso de vida).
3. Construir Lineamiento de integración comunitaria.
4. Construir Guía de lineamientos y trámites presupuestales.
5. Construir  un Modelo de Enfoque Diferencial.</t>
  </si>
  <si>
    <t>1. 28 de diciembre de 2018
2. 30 de marzo de 2018
3. 30 de marzo de 2018
4. 31 de octubre de 2018
5. 15 de diciembre de 2018</t>
  </si>
  <si>
    <t>Focalizar la población potencial beneficiaria del Subsidio Familiar de Vivienda en Especie - SFVE</t>
  </si>
  <si>
    <t xml:space="preserve">Falla en el sistema de focalización de SFVE </t>
  </si>
  <si>
    <t>Errores en el cargue de bases de datos y en la programación del sistema de focalización</t>
  </si>
  <si>
    <t>Acciones legales y disciplinarias
Inclusión de hogares que no cumplen los criterios o no inclusión de hogares que sí los cumplen.</t>
  </si>
  <si>
    <t>Realizar seguimiento tecnológico al aplicativo por parte de la OTI</t>
  </si>
  <si>
    <t>Por requerimiento del GIT de Focalización</t>
  </si>
  <si>
    <t>Oficina Asesora de Planeación
Secretaría General</t>
  </si>
  <si>
    <t>Oficina Tecnología de Información
Oficina Asesora de Planeación</t>
  </si>
  <si>
    <t>Debilidades en la comunicación con los operadores de los Programas, lo cual incide en el desarrollo y conocimiento del avance de las actividades que se adelantan</t>
  </si>
  <si>
    <t>Ineficacia en la articulación entre Nivel Nacional, Territorio y operadores
Debilidades en el ejercicio de supervisión de contratos de los operadores de los programas</t>
  </si>
  <si>
    <t>Toma de decisiones  estratégicas no acertadas.
Falencias en los ejercicios de planeación e implementación de acciones de mejora
Incremento de Conflictos de articulación entre los diferntes actores que intervienen en el Programa 
Insatisfacción de los beneficiarios de los Programas</t>
  </si>
  <si>
    <t>Comités de Coordinación / supervisión de los Convenios
Manuales, Guías, Procedimientos, Instructivos de los Programas
Reuniones entre operadores, supervisores y equipos de trabajo
Informes de operadores
Verificación en territorio al desarrollo de los procesos a cargo de los Operadores</t>
  </si>
  <si>
    <t>Cuando se realicen actividades por parte del operador</t>
  </si>
  <si>
    <t>Contexto Externo</t>
  </si>
  <si>
    <r>
      <rPr>
        <b/>
        <sz val="12"/>
        <color theme="1"/>
        <rFont val="Verdana"/>
        <family val="2"/>
      </rPr>
      <t>POLÍTICOS:</t>
    </r>
    <r>
      <rPr>
        <b/>
        <sz val="12"/>
        <color rgb="FF000000"/>
        <rFont val="Verdana"/>
        <family val="2"/>
      </rPr>
      <t xml:space="preserve"> </t>
    </r>
    <r>
      <rPr>
        <sz val="12"/>
        <color rgb="FF000000"/>
        <rFont val="Verdana"/>
        <family val="2"/>
      </rPr>
      <t xml:space="preserve">
</t>
    </r>
    <r>
      <rPr>
        <b/>
        <sz val="12"/>
        <color rgb="FF000000"/>
        <rFont val="Verdana"/>
        <family val="2"/>
      </rPr>
      <t>Oportunidades</t>
    </r>
    <r>
      <rPr>
        <sz val="12"/>
        <color rgb="FF000000"/>
        <rFont val="Verdana"/>
        <family val="2"/>
      </rPr>
      <t xml:space="preserve">
Mejora continua en los Programas de la entidad en el marco de la superación de la pobreza extrema.
Relevancia de las políticas gubernamentales frente a la superación de la pobreza.
Promulgación de la Ley 1785 de 2016 que crea la Red para la Superación de la Pobreza Extrema
Elecciones presidenciales y de Congreso
Contar como marco político y normativo la Ley Estatutaria 1757 de 2015, por la cual se dictan disposiciones en materia de promoción y protección del derecho a la participación democrática.
Decreto 648 de 2017, que entre otros establece nuevos roles para la Oficina de Control Interno
Establecimiento del Modelo Integrado de Planeación y Gestión
</t>
    </r>
    <r>
      <rPr>
        <b/>
        <sz val="12"/>
        <color rgb="FF000000"/>
        <rFont val="Verdana"/>
        <family val="2"/>
      </rPr>
      <t>Amenazas</t>
    </r>
    <r>
      <rPr>
        <sz val="12"/>
        <color rgb="FF000000"/>
        <rFont val="Verdana"/>
        <family val="2"/>
      </rPr>
      <t xml:space="preserve">
</t>
    </r>
    <r>
      <rPr>
        <sz val="12"/>
        <rFont val="Verdana"/>
        <family val="2"/>
      </rPr>
      <t xml:space="preserve">Cambios en la normatividad que impacta directamente sobre la misión de la entidad
Afectación de la imagen de la gestión pública ocasionada por los eventos de corrupción
Cambios en la normatividad frecuente en los temas relacionados con el proceso de Gestión Documental.
Cambios y/o retraso en la contratación del personal que se desempeña como enlace municipal o apoyo a los programas misionales
</t>
    </r>
  </si>
  <si>
    <t>Contexto Interno</t>
  </si>
  <si>
    <t>• Escasez o carencia de presupuesto para realizar evaluaciones.
• Disminución en la disponibilidad presupuestal.
• No existe información necesaria para generar la evaluación y seguimiento a los programas.
• No se contempla la evaluación dentro del ciclo operativo de los programas.</t>
  </si>
  <si>
    <t>• Falta de oportunidad en la entrega de información.
• Carencia de Información sistematizada.
• Falta de apropiación del sistema de información existente.
• No contar con documentos técnicos
• Falta de concertación con los actores internos y externos involucrados.</t>
  </si>
  <si>
    <t>• La implementación de las recomendaciones de las evaluaciones no tiene un carácter prioritario y/o vinculante.
• Desconocimiento y falta de apropiación de los lineamientos para la elaboración y seguimiento del plan de recomendaciones. 
•  No es considerado decisivo para el éxito de las evaluaciones la implementación de las recomendaciones.</t>
  </si>
  <si>
    <t>Seguimiento en el último trimestre del año.</t>
  </si>
  <si>
    <r>
      <t xml:space="preserve">Firma y publicación de la Resolución 03666 de 2017 por la cual se establece el método y la forma de reportar la información relacionada con la ejecución de políticas, planes, programas, estrategias y proyectos del Sector de Inclusión Social y Reconciliación.
Elaboración de la "Guía Intercambio de información misional final" que aplica para la información misional que se encuentra consolidada o detallada en las bases de datos de los sistemas de información de la Entidad. 
Actualización de la caracterización del proceso, actualización de los procedimientos: Solicitud de Productos Geográficos, Georreferenciación,  Gestión de Registros Consolidados Archivo, Gestión de Registros Consolidados Aplicativo, Gestión de Registros Administrativos.  
</t>
    </r>
    <r>
      <rPr>
        <sz val="10"/>
        <rFont val="Verdana"/>
        <family val="2"/>
      </rPr>
      <t>Socialización de los procedimientos y guías a los procesos misionales de Prosperidad Social y Entidades adscritas  a través de correos electrónicos de la cuenta Información Oficial DPS.</t>
    </r>
  </si>
  <si>
    <r>
      <t xml:space="preserve">Firma y publicación de la Resolución 03666 de 2017 por la cual se establece el método y la forma de reportar la información relacionada con la ejecución de políticas, planes, programas, estrategias y proyectos del Sector de Inclusión Social y Reconciliación.
Elaboración de la "Guía Intercambio de información misional final" que aplica para la información misional que se encuentra consolidada o detallada en las bases de datos de los sistemas de información de la Entidad. 
Actualización de la caracterización del proceso, actualización de los procedimientos: Solicitud de Productos Geográficos, Georreferenciación,  Gestión de Registros Consolidados Archivo, Gestión de Registros Consolidados Aplicativo, Gestión de Registros Administrativos.  
</t>
    </r>
    <r>
      <rPr>
        <sz val="10"/>
        <rFont val="Verdana"/>
        <family val="2"/>
      </rPr>
      <t xml:space="preserve">Socialización de los procedimientos y guías a los procesos misionales de Prosperidad Social y Entidades adscritas  a través de correos electrónicos de la cuenta Información Oficial DPS.
</t>
    </r>
    <r>
      <rPr>
        <sz val="10"/>
        <color theme="1"/>
        <rFont val="Verdana"/>
        <family val="2"/>
      </rPr>
      <t xml:space="preserve">
</t>
    </r>
    <r>
      <rPr>
        <sz val="10"/>
        <rFont val="Verdana"/>
        <family val="2"/>
      </rPr>
      <t>Realización de backups de los servidores y monitoreo de las herramientas informáticas cada tres días, utilizando un hardware (cintas) que se encuentra en custodia de la OTI.</t>
    </r>
  </si>
  <si>
    <r>
      <t xml:space="preserve">
</t>
    </r>
    <r>
      <rPr>
        <sz val="10"/>
        <rFont val="Verdana"/>
        <family val="2"/>
      </rPr>
      <t xml:space="preserve">Implementación y divulgación en la Entidad de: políticas de seguridad de la norma 27001,  firma de acuerdos de confidencialidad, Manual  de  políticas de seguridad de la información, Código de etica, SISGESTION y Gobierno Digital. 
Monitoreo diarios de las plataformas de seguridad y de navegación en la red. </t>
    </r>
    <r>
      <rPr>
        <u/>
        <sz val="10"/>
        <color rgb="FF0070C0"/>
        <rFont val="Verdana"/>
        <family val="2"/>
      </rPr>
      <t>https://dafne:8443/core/orionNavigationLogin.do
https://172.20.2.17/p/app/#/admon/fo</t>
    </r>
    <r>
      <rPr>
        <sz val="10"/>
        <color theme="1"/>
        <rFont val="Verdana"/>
        <family val="2"/>
      </rPr>
      <t xml:space="preserve">
Convenios interinstitucionales y acuerdos marco realizados a la fecha, que permiten evitar la manipulación de la información. Se encuentran en el siguiente link: \</t>
    </r>
    <r>
      <rPr>
        <u/>
        <sz val="10"/>
        <color theme="4" tint="-0.249977111117893"/>
        <rFont val="Verdana"/>
        <family val="2"/>
      </rPr>
      <t>\calypso\DPS\Planeacion\3.GT Gestión de Información\CONVENIOS 2018</t>
    </r>
  </si>
  <si>
    <r>
      <t xml:space="preserve">Se realizaron los reportes por parte de la OTI según los datos cargados de los programas de la Entidad y entidades adscritas en lo que va del año en cuyos informes se encuentran en el link: </t>
    </r>
    <r>
      <rPr>
        <u/>
        <sz val="10"/>
        <color rgb="FF0070C0"/>
        <rFont val="Verdana"/>
        <family val="2"/>
      </rPr>
      <t>\\calypso\DPS\Planeacion\3.GT Gestión de Información\2018\Seguimientos\63391</t>
    </r>
    <r>
      <rPr>
        <sz val="10"/>
        <color theme="1"/>
        <rFont val="Verdana"/>
        <family val="2"/>
      </rPr>
      <t xml:space="preserve">
Para evitar las inconsistencias de la información, los informes de análisis cualitativos de los registros consolidados a la fecha se encuentran almacenados en el siguiente link: </t>
    </r>
    <r>
      <rPr>
        <u/>
        <sz val="10"/>
        <color rgb="FF0070C0"/>
        <rFont val="Verdana"/>
        <family val="2"/>
      </rPr>
      <t>\\calypso\DPS\Planeacion\3.GT Gestión de Información\2018\Seguimientos\63390</t>
    </r>
  </si>
  <si>
    <t>El seguimiento se realiza mensualmente y se registra en el aplicativo SISGESTION de la Entidad.</t>
  </si>
  <si>
    <t xml:space="preserve">Los abogados en el territorio hacen seguimiento de los procesos e informan las novedades a través de correo electrónico a nivel nacional.
El  26 de febrero de 2018 se suscribio contrato con la firma LITIGANDO.COM, firma que realiza el  seguimiento de los procesos judiciales a nivel nacional. </t>
  </si>
  <si>
    <t>Se realiza asignación de asuntos, de acuerdo a notificaciones o comunicaciones recibidas, teniendo en cuenta las funciones de cada uno de los grupos de trabajo de la OAJ, así: Grupo de Actividad Legislativa: asignación de asuntos lo realiza el Coordinador mediante aplicativo Delta y correo electrónico, el seguimiento de asignaciones es realizado por su coordinador con el apoyo de un técnico administrativo. 
Grupo de Asesoría y Producción Normativa: Asignación de asuntos lo realiza el Coordinador mediante aplicativo Delta y correo electrónico. 
Grupo de Acciones constitucionales y procedimientos administrativos: Asignación se realiza por Técnico Administrativo, a través del aplicativo ASTREA, conforme son notificadas las actuaciones de los despachos judiciales a través de correo electrónico o en físico, de manera inmediata.
Grupo de Representación extrajudicial, judicial y cobro coactivo: Asignación se realiza por Técnico Administrativo, mediante correo electrónico, conforme son notificadas las actuaciones de los despachos judiciales a través de correo electrónico o en físico, de manera inmediata.
Grupo de Restitución de Tierras: Asignación de asuntos lo realiza Técnico Administrativo de alistamiento mediante aplicativo Delta y correo electrónico. Se tiene previsto el manejo de los procesos de Restitución de Tierras a través de aplicativo ASTREA.</t>
  </si>
  <si>
    <t xml:space="preserve">Se realiza consulta previa de los documentos incompletos o que generen duda en su asignación, conforme a la ruta establecida al interior de la Oficina Asesora Jurídica. </t>
  </si>
  <si>
    <t>Se realiza consulta previa de los documentos incompletos o que generen duda en su asignación, conforme a la ruta establecida al interior de la Oficina Asesora Jurídica. Adicionalmente hay control mediante el aplicativo DELTA.</t>
  </si>
  <si>
    <t>Se ejerce el control de los asuntos pendientes de la OAJ y se efectúan las alertas correspondientes.</t>
  </si>
  <si>
    <t>Se designó como administrador de ASTREA a la funcionaria Diana Hernández. Se asigna roles y claves de acceso a cada uno de los usuarios por parte del administrador del Sistema. 
Se estableció el desarrollo de mejoras en el aplicativo y su concordancia con el aplicativo DELTA.</t>
  </si>
  <si>
    <t>1.  Grupo de Actividad Legislativa: Seguimiento es realizado por su coordinador con el apoyo de un técnico administrativo, se realiza usando como soporte herramienta Excel en la cual se consigna la información relacionada con el ingreso de solicitudes, tramite dado y término de respuesta.  Se reportan indicadores en forma mensual.
Grupo de Asesoría y Producción Normativa: Seguimiento es realizado por su coordinador con usando como soporte herramienta Excel en la cual se consigna la información relacionada con el asunto a tratar, tramite dado y término de respuesta.  Se reportan indicadores en forma mensual.
Grupo de Acciones constitucionales y procedimientos administrativos: Seguimiento es realizado por un técnico administrativo, quien informar al coordinador mediante correo electrónico, del seguimiento realizado.  La herramienta usada para seguimiento son los reportes generados por el aplicativo ASTREA.  Previo a vencimiento de término de respuesta de los procesos, el técnico administrativo, mediante correo electrónico diariamente, reporta asuntos a punto de vencerse y vencidos, de no contestar en términos se realiza el seguimiento del caso a fin de establecer que dio lugar a ello, y aplicar correctivos. Se reportan indicadores en forma mensual.
Grupo de Representación extrajudicial, judicial y cobro coactivo:  Seguimiento es realizado por un técnico administrativo, quien informa al coordinador mediante correo electrónico, del seguimiento realizado.  La herramienta usada para seguimiento son los reportes generados por la plataforma de LITIGANDO.COM.  Se reportan indicadores en forma mensual.  Se tiene previsto el manejo de los procesos del grupo a través de aplicativo ASTREA.
Grupo de Restitución de Tierras: El seguimiento es realizado por un técnico administrativo, quien informar al coordinador mediante correo electrónico, del seguimiento realizado.  Se realiza usando como soporte herramienta Excel en la cual se consigna la información relacionada con procesos notificados, trámite dado y término de respuesta.  Se reportan indicadores en forma mensual. Se tiene previsto el manejo de los procesos de Restitución de Tierras a través de aplicativo ASTREA
2. La actualización del estado de los procesos se realiza de manera inmediata, una vez se tiene conocimiento por el trámite procesal pertinente, de la actuación judicial, solicitud o requerimiento.    3. A través de la plataforma de Litigando.com, se tiene acceso a base de procesos los cuales son actualizados en tiempo real o a más tardar el día siguiente de la actuación procesal, lo anterior es comunicado mediante correo electrónico a todos y cada uno de los abogados del Grupo de Trabajo de Defensa Judicial.</t>
  </si>
  <si>
    <t>Para la primera actividad:                                                                                                                                                                                                                                                                                                                             1. Se realizó a través del  plan de mantenimiento para bienes, muebles e inmuebles que están bajo la responsabilidad de subdirección de operaciones año 2018 el inventario de los bienes sujetos a mantenimiento.
2. A nivel central se viene realizando los mantenimientos requeridos.
3. A nivel regional una vez se tengan los recursos (Ferretería y mantenimiento aires acondicionados) se dará inicio al cronograma de mantenimientos
4. El proceso de contratación de recarga de extintores esta contemplado para el segundo semestre de la presente vigencia. Lo anterior, a que se realizaron las recargas durante los meses de noviembre y diciembre de 2017.
5. El proceso de contratación de mantenimiento de vehículos se encuentra en la Subdirección de Contratación. Una vez se tengan los recursos se dará inicio al proceso de mantenimiento requerido
Para la segunda actividad:Se documentó el formato F-AL-24 Solicitud de Requerimientos Locativos.</t>
  </si>
  <si>
    <t xml:space="preserve">
1. Se viene adelantando un primer conteo de la vigencia 2018 desde el mes de enero hasta 31 de mayo de 2018, relacionado con los bienes ubicados en bodega . 
2.  Durante el primer trimestre de 2018, se realizó la actualización del " Reglamento Operativo para el manejo y control Administrativo de los bienes de Prosperidad Social" ajustándolo a la nueva política contable y la Resolución de adopción de este Reglamento, actualmente en revisión por Secretaria General.  Se estima realizar las mesas de trabajo durante el segundo trimestre de 2018 una vez aprobado el reglamento.
</t>
  </si>
  <si>
    <t xml:space="preserve"> 1. Teniendo en cuenta la implementación de la nueva política contable para el Sector Público y  el cierre de la  vigencia 2017, y dado que no se ha podido ingresar los movimientos al aplicativo complementario de inventarios,  el GIT Administración de Bienes  durante el primer trimestre de la vigencia 2018,  documentó los movimientos de la bienes de la entidad, a través de los formatos de traslado, Actas  de Entrada Provisionales por fuera de este aplicativo , Acta de Entregas Devolutivos y Salida de Almacén bienes de consumo.
2.  Durante el primer trimestre de 2018 se realizó la actualización del " Reglamento Operativo para el manejo y control Administrativo de los bienes de Prosperidad Social." ajustándolo a la nueva política contable y la Resolución de adopción de este Reglamento, actualmente en revisión por Secretaria General.  Se estima realizar la socialización de este documento durante el segundo trimestre de 2018 a todas las áreas de la Entidad.</t>
  </si>
  <si>
    <t>Se ha diseñado una guía metodológica y un instrumento para hacer seguimiento a la calidad del acompañamiento familiar  y  medir la calidad de este.</t>
  </si>
  <si>
    <t>Se realizó reunión con el equipo de supervisores de la estrategia Unidos, en la cual se les socializó la importancia de la prevención del riesgo en los equipos operativos de la estrategia. La suscripción de acuerdos para el manejo de la información quedó definido en la Cláusula dos "obligaciones de las partes" y "obligaciones específicas del contratista" Numerales 4; 4.1;4.2;4.3 suscrito entre Prosperidad Social y los Operadores Sociales en cada uno de los contratos que firmaron</t>
  </si>
  <si>
    <t>En reunión entre la Oficina de Tecnología de la Información (OTI), el Grupo Interno de Focalización y el Grupo Interno de Implementación, se debe generar un documento en el que se establezca  los criterios para marcar un hogar que no cumple la condición de pobre extremo. Esta actividad se ha analizado, pero no se han definido acciones específicas debido a que  no se tiene contemplado un nuevo cargue de información por el GIT Focalización, puesto que la base de datos que actualmente se tiene es de 7 millones de personas potenciales a tender, y la meta del acompañamiento es de 1.060.000, lo que indica que se tiene población suficiente y no se requiere un nuevo cargue.</t>
  </si>
  <si>
    <t>Se realizó la capacitación a  5.608 Cogestores sociales y 379 Coordinadores locales de la Estrategia UNIDOS y desarrollaron la evaluación de la orientación "Nuestra Ruta" en la Plataforma dispuesta para tal fin. De ellos, 5.027 obtuvieron una calificación igual o superior a 55 puntos sobre 100 posibles. la principal duda está dada por el tema de promoción, aspecto reforzado a través del Boletín metodológico "Mejor UNIDOS".</t>
  </si>
  <si>
    <t>Exigencia a E.T. poseer Plan de Acción de Sostenibilidad - PAOS antes de iniciar obra para proyectos 2016 y 2017.
Se adelantó identificación de proyectos con vigencias anteriores a 2016 identificando 260 proyectos sin plan sostenibilidad.
Se inició plan con mesas de trabajo y oficios a E.T. para acompañar la realización de PAOS faltantes.
En el marco de proyectos FONADE se inició acompañamiento especial con E.T. para la formulación de 6 PAOS de proyectos críticos.</t>
  </si>
  <si>
    <t>Infraestructura social y Hábitat en lo corrido del año fortaleció el esquema de seguimiento a convenios con requisitos para liquidación, basado en un equipo base de liquidaciones con un seguimiento especial a los supervisores y apoyos a la supervisión que tienen asignados conveniós en este estado.
Se ha dado prioridad a los convenios que tienen tiempos mas próximos de pérdida de competencia.
A 30 de marzo se remitieron 16  Informes radicados en la subdirección de contratos y se estan preparando los correspondientes a abril.</t>
  </si>
  <si>
    <t>El SGMO, viene funcionando correctamente, se trabaja en la mejora continua del sistema de manera que responda siempre a las necesidades de los usuarios. 
Al mes de abril se cuenta con el aplicativo de proyectos terminados, mensualmente se ha actualizado la información del mapa de proyectos, y se avanza en el desarrollo del módulo de seguimiento, el cual contiene la información de los convenios y proyectos en desarrollo incorporando la Matriz Sectorial de Estado de Proyectos priorizados y los informes de supervisión.</t>
  </si>
  <si>
    <t>En este cuatrimestre se actualizó la Guía de Mejoramiento de Vivienda, actualizando los criterios de acceso al programa de Mejoramiento de Condiciones de Habitabilidad.
Se tiene preparado documento actualizado de presentación de proyectos de infraestructura Social.
Insumos para la proyección de aportes a un nuevo CONPES en caso de que el Gobierno Nacional destine recursos para una nueva convocatoria en 2018.
Las visitas de pertinencia no se han adelantado en lo avanzado de 2018 en tanto no se ha dado apertura a nueva convocatoria.
Mensualmente se ha reportado la información de inversiones a la OAP con el fin de actualizar los mapas e instrumentos de la dependencia.</t>
  </si>
  <si>
    <t>En este cuatrimestre se actualizó la Guía de Mejoramiento de Vivienda actualizando los criterios de acceso al programa de Mejoramiento de Condiciones de Habitabilidad.
El procedimiento estandarizado vela porque no se materialice el riesgo, sin embargo, se revaluó la guía, la manera de atender a los beneficiarios.
Por otra parte, se proyecta que en el segundo semestre se inicien los procesos de focalización, los respectivos cruces de bases y los sorteos con el fin de brindar mayor garantía en la focalización de la población a beneficiar.
Aun no se han definido recursos para nueva convocatoria por parte del Gobierno Nacional.</t>
  </si>
  <si>
    <t>Proyectos aprobados sin el cumplimiento de los requisitos técnicos, sociales y jurídicos.</t>
  </si>
  <si>
    <t>En este cuatrimestre se actualizó la Guía de Mejoramiento de Vivienda actualizando los criterios de acceso al programa de Mejoramiento de Condiciones de Habitabilidad.
Se tiene preparado documento actualizado de presentación de proyectos de infraestructura Social.
De igual modo se están ajustando los anexos y listas de chequeo.</t>
  </si>
  <si>
    <t>Se verifica que responda a una necesidad de la comunidad en la reunión, en la visita de pertinencia, sin embargo es importante mencionar que en el cuatrimestre reportado no se ha dado apertura a convocatoria, ni revisión de proyectos para efectuar las visitas de pertinencia.</t>
  </si>
  <si>
    <t>Infraestructura social y hábitat se encuentra en alto nivel de elaboración de los manuales, guías y procedimientos ajustándose a la resolución 00515 de marzo 2018 expedida por la Secretaria General de DPS para la supervisión de contratos y convenios de la entidad.</t>
  </si>
  <si>
    <t>Programación de auditorías visibles periódicamente, atención permanente a las comunidades.  
Con corte a Marzo se han reportado 123 auditorías visibles realizadas en el primer trimestre.
Con la Oficina Asesora de Comunicaciones se ha efectuado el monitoreo de medios y se han presentado aclaraciones a los medios de comunicaciones en los casos que se han reportado noticias negativas.</t>
  </si>
  <si>
    <t>El plan de acción para 2018 quedó aprobado desde diciembre 2017.
Se ha efectuado el reporte y seguimiento a los indicadores y  análisis de resultados. 
Se estan preparando los informes del programa para el cierre de gobierno requeridos por la OAP, los cuales deben quedar aprobados en el mes de junio - julio 2018.
El módulo de seguimiento lleva un desarrollo del 30%</t>
  </si>
  <si>
    <t>Los resultados de las revisiones en SECOP, se trasladan a la información del módulo seguimiento del SGMO. 
Exigencia a los Entes Territoriales sobre el cumplimiento de la Ley respecto de licitaciones, tiempos, soportes y demás, de manera que se garantice la transparencia y objetividad en la contratación de las obras. Seguimiento permanente a los procesos licitatorios de los proyectos a financiarse con recursos Prosperidad Social.
El universo de proyectos sobre los que se está proyectando el informe corresponde a los convenios con pactos de transparencia suscritos en 2017.</t>
  </si>
  <si>
    <r>
      <t xml:space="preserve">Actualización del formato Malla de Validación Versión 2. de acuerdo al IPM </t>
    </r>
    <r>
      <rPr>
        <u/>
        <sz val="10"/>
        <color theme="4" tint="-0.249977111117893"/>
        <rFont val="Verdana"/>
        <family val="2"/>
      </rPr>
      <t xml:space="preserve">http://isolucion.prosperidadsocial.gov.co/Isolucion4DPS/Documentacion/frmListadoMaestroDocumentos.aspx
</t>
    </r>
    <r>
      <rPr>
        <sz val="10"/>
        <rFont val="Verdana"/>
        <family val="2"/>
      </rPr>
      <t xml:space="preserve">Se está realizando la actualización del Manual MOR por parte del GIT Articulación Oferta Pública. En el mes de junio se socializará a los contratistas la nueva versión, esto se debe a que las demás entidades adscritas estan enviando los insumos para actualizarlo.
La socialización del Manual de Ofertas y Rutas (MOR) VERSIÓN 1 se ha realizado a toda la entidad través de ISOLUCION. </t>
    </r>
    <r>
      <rPr>
        <b/>
        <sz val="10"/>
        <color rgb="FFC00000"/>
        <rFont val="Verdana"/>
        <family val="2"/>
      </rPr>
      <t xml:space="preserve"> </t>
    </r>
    <r>
      <rPr>
        <sz val="10"/>
        <color theme="4" tint="-0.249977111117893"/>
        <rFont val="Verdana"/>
        <family val="2"/>
      </rPr>
      <t xml:space="preserve">http://isolucion.prosperidadsocial.gov.co/Isolucion4DPS/Documentacion/frmListadoMaestroDocumentos.aspx
</t>
    </r>
    <r>
      <rPr>
        <sz val="10"/>
        <color theme="1"/>
        <rFont val="Verdana"/>
        <family val="2"/>
      </rPr>
      <t xml:space="preserve">
A través de las mesas de articulación, instancias de articulación y los formatos establecidos se realiza el seguimiento de la entrega de los bienes en especie de la población beneficiaria.</t>
    </r>
    <r>
      <rPr>
        <sz val="10"/>
        <color theme="4" tint="-0.249977111117893"/>
        <rFont val="Verdana"/>
        <family val="2"/>
      </rPr>
      <t xml:space="preserve"> \\Calypso\Prosperidad Social\GIT Cooperacion Internacional y Donaciones\EVIDENCIAS RIESGO OPERATIVO Y DE CORRUPCION </t>
    </r>
    <r>
      <rPr>
        <sz val="10"/>
        <color theme="1"/>
        <rFont val="Verdana"/>
        <family val="2"/>
      </rPr>
      <t xml:space="preserve">
Seguimiento a las alianzas privadas y memorandos de entendimiento a través de la Matriz de Segumiento Acuerdos y Convenio F-AO-24
</t>
    </r>
    <r>
      <rPr>
        <sz val="10"/>
        <rFont val="Verdana"/>
        <family val="2"/>
      </rPr>
      <t>Bimestralmente el GIT de Articulación de Oferta Publica, realiza seguimiento a la construcción desarrollo y evaluación de las cadenas de entrega, planes de trabajo y demás ejercicios de articulación institucional con entidades públicas de nivel nacional, como evidencias están las actas de reunión del grupo.</t>
    </r>
    <r>
      <rPr>
        <b/>
        <sz val="10"/>
        <color rgb="FFC00000"/>
        <rFont val="Verdana"/>
        <family val="2"/>
      </rPr>
      <t xml:space="preserve"> </t>
    </r>
    <r>
      <rPr>
        <sz val="10"/>
        <color theme="4" tint="-0.249977111117893"/>
        <rFont val="Verdana"/>
        <family val="2"/>
      </rPr>
      <t>\\Calypso\Prosperidad Social\SD Para la Superacion de la Pobreza\Direccion de Gestion y Articulacion de la Oferta\OFERTA PÚBLICA\Riesgos 2018\Reporte Abril</t>
    </r>
    <r>
      <rPr>
        <b/>
        <sz val="10"/>
        <color rgb="FFC00000"/>
        <rFont val="Verdana"/>
        <family val="2"/>
      </rPr>
      <t xml:space="preserve">
</t>
    </r>
    <r>
      <rPr>
        <sz val="10"/>
        <rFont val="Verdana"/>
        <family val="2"/>
      </rPr>
      <t xml:space="preserve">Los Diagnósticos Participativos que adelanta el GIT de Innovación Social tienen por objetivo reconocer las privaciones y carencias desde el territorio para la identificación de  intervenciones pertinentes, que contribuyan a la superación de la pobreza. Para realizarlos, se realiza análisis de información cuantitativa a partir de la información con la que contamos en la Entidad, más aquella con la que pueda contar el aliado. Adicionalmente, complementamos y analizamos esta información bajo herramientas de investigación cualitativa, las cuales se implementan en campo.  Adjuntamos soporte del diagnóstico realizado para la alianza integral con CANACOL (hoy Entretejiendo) y la convocatoria realizada con el municipo de SOPO. </t>
    </r>
    <r>
      <rPr>
        <sz val="10"/>
        <color theme="4" tint="-0.249977111117893"/>
        <rFont val="Verdana"/>
        <family val="2"/>
      </rPr>
      <t>file://DAFC598/Users/Tania.Hernandez.ACSOCIAL/Documents/GIT%20Innovaci%F3n%20Social</t>
    </r>
    <r>
      <rPr>
        <b/>
        <sz val="10"/>
        <color rgb="FFC00000"/>
        <rFont val="Verdana"/>
        <family val="2"/>
      </rPr>
      <t xml:space="preserve">
</t>
    </r>
    <r>
      <rPr>
        <sz val="10"/>
        <color theme="4" tint="-0.249977111117893"/>
        <rFont val="Verdana"/>
        <family val="2"/>
      </rPr>
      <t xml:space="preserve">https://dpsco-my.sharepoint.com/:b:/g/personal/jonathan_pineros_prosperidadsocial_gov_co/EXuYjOYxiYZKr31laojoMG0BsQ9B6WQMHghvelY_am1ySg?e=PRBUjw </t>
    </r>
    <r>
      <rPr>
        <b/>
        <sz val="10"/>
        <color rgb="FFC00000"/>
        <rFont val="Verdana"/>
        <family val="2"/>
      </rPr>
      <t xml:space="preserve">
</t>
    </r>
    <r>
      <rPr>
        <sz val="10"/>
        <rFont val="Verdana"/>
        <family val="2"/>
      </rPr>
      <t xml:space="preserve">Vigencia de la Resolución 3815 de 2017, que actualizó las normas de la creación del Comité de Donaciones y el Reglamento para la gestión y articulación de los bienes en especie. Actas de Asignación y Comité. </t>
    </r>
    <r>
      <rPr>
        <sz val="10"/>
        <color theme="4" tint="-0.249977111117893"/>
        <rFont val="Verdana"/>
        <family val="2"/>
      </rPr>
      <t>\\Calypso\Prosperidad Social\GIT Cooperacion Internacional y Donaciones\EVIDENCIAS RIESGO OPERATIVO Y DE CORRUPCION.</t>
    </r>
    <r>
      <rPr>
        <b/>
        <sz val="10"/>
        <color rgb="FFC00000"/>
        <rFont val="Verdana"/>
        <family val="2"/>
      </rPr>
      <t xml:space="preserve">
</t>
    </r>
    <r>
      <rPr>
        <sz val="10"/>
        <rFont val="Verdana"/>
        <family val="2"/>
      </rPr>
      <t xml:space="preserve">Implementación de la Guía Operativa de Bienes en Especie y actualización y/o codificación del procedimiento y formatos para garantizar la efectividad y cumplimiento de los acuerdos establecidos  en los comites. </t>
    </r>
    <r>
      <rPr>
        <sz val="10"/>
        <color theme="4" tint="-0.249977111117893"/>
        <rFont val="Verdana"/>
        <family val="2"/>
      </rPr>
      <t xml:space="preserve"> \\Calypso\Prosperidad Social\GIT Cooperacion Internacional y Donaciones\EVIDENCIAS RIESGO OPERATIVO Y DE CORRUPCION.</t>
    </r>
    <r>
      <rPr>
        <b/>
        <sz val="10"/>
        <color rgb="FFC00000"/>
        <rFont val="Verdana"/>
        <family val="2"/>
      </rPr>
      <t xml:space="preserve">
</t>
    </r>
    <r>
      <rPr>
        <sz val="10"/>
        <color theme="1"/>
        <rFont val="Verdana"/>
        <family val="2"/>
      </rPr>
      <t xml:space="preserve">
</t>
    </r>
  </si>
  <si>
    <r>
      <t xml:space="preserve">Socialización a través de los </t>
    </r>
    <r>
      <rPr>
        <b/>
        <sz val="10"/>
        <color theme="1"/>
        <rFont val="Verdana"/>
        <family val="2"/>
      </rPr>
      <t xml:space="preserve">nodos del Kit </t>
    </r>
    <r>
      <rPr>
        <sz val="10"/>
        <color theme="1"/>
        <rFont val="Verdana"/>
        <family val="2"/>
      </rPr>
      <t xml:space="preserve">de Implementación de la Oferta para garantizar el modelo de oferta y articulación con los actores involucrados. Al momento de actualizar el manual se enviará por correo a los interesados. </t>
    </r>
    <r>
      <rPr>
        <sz val="10"/>
        <color theme="4" tint="-0.249977111117893"/>
        <rFont val="Verdana"/>
        <family val="2"/>
      </rPr>
      <t>\\Calypso\Prosperidad Social\SD Para la Superacion de la Pobreza\Direccion de Gestion y Articulacion de la Oferta\OFERTA PÚBLICA\Riesgos 2018\Reporte Abril</t>
    </r>
    <r>
      <rPr>
        <sz val="10"/>
        <color theme="1"/>
        <rFont val="Verdana"/>
        <family val="2"/>
      </rPr>
      <t xml:space="preserve">
Desde el GIT de Innovación Social se elaboran planes de trabajo en el marco de los diferentes proyectos que se desarrollan. A las actividades planeadas en cada uno de ellos, se les realiza seguimiento de manera conjunta con los aliados que corresponda.   Para el caso específico de las Alianzas Integrales (A.I.), estas cuentan con un tablero de seguimiento y evaluación. 
Adjuntamos los planes de trabajo definidos para los proyectos:
- Módulo de Oferta con MinTIC
- Evaluación de Herramientas UNIDOS
- A.I. Buritica
- Convocatoria Sopo
</t>
    </r>
    <r>
      <rPr>
        <sz val="10"/>
        <color theme="4" tint="-0.249977111117893"/>
        <rFont val="Verdana"/>
        <family val="2"/>
      </rPr>
      <t>file://DAFC598/Users/Tania.Hernandez.ACSOCIAL/Documents/GIT%20Innovaci%F3n%20Social</t>
    </r>
  </si>
  <si>
    <r>
      <t xml:space="preserve">Cada vez que se realiza una articulación se suscribe el </t>
    </r>
    <r>
      <rPr>
        <b/>
        <sz val="10"/>
        <color theme="1"/>
        <rFont val="Verdana"/>
        <family val="2"/>
      </rPr>
      <t>Acta de Compromiso del Operador,</t>
    </r>
    <r>
      <rPr>
        <sz val="10"/>
        <color theme="1"/>
        <rFont val="Verdana"/>
        <family val="2"/>
      </rPr>
      <t xml:space="preserve"> para garantizar la custodia y  entrega de los bienes en especie. </t>
    </r>
    <r>
      <rPr>
        <sz val="10"/>
        <color theme="4" tint="-0.249977111117893"/>
        <rFont val="Verdana"/>
        <family val="2"/>
      </rPr>
      <t>\\Calypso\Prosperidad Social\GIT Cooperacion Internacional y Donaciones\EVIDENCIAS RIESGO OPERATIVO Y DE CORRUPCION</t>
    </r>
    <r>
      <rPr>
        <b/>
        <sz val="10"/>
        <color rgb="FFC00000"/>
        <rFont val="Verdana"/>
        <family val="2"/>
      </rPr>
      <t xml:space="preserve">
</t>
    </r>
    <r>
      <rPr>
        <sz val="10"/>
        <color theme="1"/>
        <rFont val="Verdana"/>
        <family val="2"/>
      </rPr>
      <t xml:space="preserve">Cuando se realiza una articulación se suscribe </t>
    </r>
    <r>
      <rPr>
        <b/>
        <sz val="10"/>
        <color theme="1"/>
        <rFont val="Verdana"/>
        <family val="2"/>
      </rPr>
      <t>Actas de entrega al operador</t>
    </r>
    <r>
      <rPr>
        <sz val="10"/>
        <color theme="1"/>
        <rFont val="Verdana"/>
        <family val="2"/>
      </rPr>
      <t xml:space="preserve">. </t>
    </r>
    <r>
      <rPr>
        <sz val="10"/>
        <color theme="4" tint="-0.249977111117893"/>
        <rFont val="Verdana"/>
        <family val="2"/>
      </rPr>
      <t>\\Calypso\Prosperidad Social\GIT Cooperacion Internacional y Donaciones\EVIDENCIAS RIESGO OPERATIVO Y DE CORRUPCION</t>
    </r>
    <r>
      <rPr>
        <b/>
        <sz val="10"/>
        <color rgb="FFC00000"/>
        <rFont val="Verdana"/>
        <family val="2"/>
      </rPr>
      <t xml:space="preserve">
</t>
    </r>
    <r>
      <rPr>
        <sz val="10"/>
        <rFont val="Verdana"/>
        <family val="2"/>
      </rPr>
      <t>Actualización formato Acta de Entrega de Bienes en especie al operador F-AO-07 Versión 2. ISOLUCION
Codificación del formato Constancia de entrega de bienes en especie F-AO-20. ISOLUCION, para garantizar la entrega efectiva de los bienes en especie a la población beneficiaria.
La instancia de articulación envía al GIT de Donaciones el informe del operador donde se evidencia la entrega de los bienes en especie (registro fotográfico, constancias de entrega).</t>
    </r>
    <r>
      <rPr>
        <sz val="10"/>
        <color theme="4" tint="-0.249977111117893"/>
        <rFont val="Verdana"/>
        <family val="2"/>
      </rPr>
      <t>\\Calypso\Prosperidad Social\GIT Cooperacion Internacional y Donaciones\EVIDENCIAS RIESGO OPERATIVO Y DE CORRUPCION</t>
    </r>
  </si>
  <si>
    <r>
      <t xml:space="preserve">En el primer trimestre de 2018 aún no se han suscrito MDE (Memorandos de Entendimiento), planes de trabajo y/o acuerdos de intención con nuevos aliados estratégicos del sector privado. La evidencia relacionada corresponde a las reuniones de seguimiento y registros administrativos de beneficiarios de alianzas vigentes suscritas en vigencias anteriores. Además esta la matriz de seguimiento a los Convenios y Memorandos de Entendimiento suscritos. Fue aprobada y codificada en su Versión No. 1 y el código F-AO-24. </t>
    </r>
    <r>
      <rPr>
        <b/>
        <sz val="10"/>
        <color rgb="FFC00000"/>
        <rFont val="Verdana"/>
        <family val="2"/>
      </rPr>
      <t xml:space="preserve">
</t>
    </r>
    <r>
      <rPr>
        <sz val="10"/>
        <rFont val="Verdana"/>
        <family val="2"/>
      </rPr>
      <t xml:space="preserve">Los documentos que soportan la gestión son los siguientes; Plan de acción F. Carvajal, Acta reunión seguimiento Bancompartir, Acta seguimiento reunión U. Católica, Acta seguimiento reunión PRODECO, Acta reunión plan de acción F. Mineros, Acta seguimiento operacionalización FSKC, Reunión de seguimiento Nestlé, Tablero de control alianza F. Mineros, Matriz de seguimiento alianzas GIT Inversión Social Privada.
</t>
    </r>
    <r>
      <rPr>
        <sz val="10"/>
        <color theme="4" tint="-0.249977111117893"/>
        <rFont val="Verdana"/>
        <family val="2"/>
      </rPr>
      <t>\\Calypso\Prosperidad Social\Grupo de Inversin Social Privada\2018\Riesgos 2018\Reporte Abril</t>
    </r>
    <r>
      <rPr>
        <sz val="10"/>
        <color theme="1"/>
        <rFont val="Verdana"/>
        <family val="2"/>
      </rPr>
      <t xml:space="preserve">
Desplazamiento a los regionales de los supervisores de la alianza para garantizar el efectivo cumplimiento del proceso de entrega de bienes es especie,</t>
    </r>
    <r>
      <rPr>
        <b/>
        <sz val="10"/>
        <color rgb="FFC00000"/>
        <rFont val="Verdana"/>
        <family val="2"/>
      </rPr>
      <t xml:space="preserve"> </t>
    </r>
    <r>
      <rPr>
        <sz val="10"/>
        <color theme="4" tint="-0.249977111117893"/>
        <rFont val="Verdana"/>
        <family val="2"/>
      </rPr>
      <t>\\Calypso\Prosperidad Social\GIT Cooperacion Internacional y Donaciones\EVIDENCIAS RIESGO OPERATIVO Y DE CORRUPCION.</t>
    </r>
  </si>
  <si>
    <t>Quedó aprobada la carta de compromiso, se encuentra publicada en ISOLUCION formato (F-CI-20)</t>
  </si>
  <si>
    <t>Se realiza seguimiento mensual al Programa Anual de Auditorías, Asesorías, Acompañamientos, Seguimientos e Informes de Ley – PASI 2018. Evidencia carpeta física seguimiento PASI 2018.</t>
  </si>
  <si>
    <t>Se realizó seguimiento al Mapa de Riesgos de Corrupción de la Entidad, el  respectivo Informe se encuentra publicado en pagina WEB de la Entidad.</t>
  </si>
  <si>
    <t>Se ha publicado de acuerdo a la Ley 1712, los Informes de Ley e Informes de Auditorias, en la página WEB de la entidad.</t>
  </si>
  <si>
    <t xml:space="preserve">Se actualizaron los formatos  de:  Evaluación de Auditoria y de Auditores, Código de Etica del Auditor; se implementó un nuevo formato de Acuerdo de Confidencialidad; los mismos se encuentran publicados en ISOLUCION. </t>
  </si>
  <si>
    <t xml:space="preserve">Frente a los controles establecidos se tiene que:                  
1.  Los procedimientos verbal y ordinario fueron  socializados al interior del GIT en reunión que tuvo lugar a las 2:00 p.m. del 2 de febrero de 2018, los cuales son aplicados por los profesionales especializados del GIT de Control Interno Disciplinario.  
2. Se registran los procesos disciplinarios en la herramienta SIGDI, en la cual se realiza  seguimiento tanto a la aplicación de los procedimientos como al cumplimiento de los términos procesales. 
Respecto a las acciones:     
La implementación del SIGDI se encuentra con un avance del 50%  el registro (actual) en excel de los procesos disciplinarios permite evidenciar que no se presentaron casos relacionados con prescripción, ni caducidad. </t>
  </si>
  <si>
    <t xml:space="preserve">Frente a los controles establecidos se tiene que:
Los procedimientos verbal y ordinario fueron socializados al interior del GIT en reunión del 2 de febrero de 2018, los cuales son aplicados por los profesionales  especializados del GIT de Control Interno Discplinario.            
Respecto a las acciones:
La implementación del SIGDI se encuentra con un avance del 50%  el registro en excel de los procesos disciplinarios,  evidencia que no se presentaron  casos relacionados con indebida notificación de los actos administrativos. </t>
  </si>
  <si>
    <t>En el primer trimestre de 2018, se realizarón cinco (5) jornadas de inducción, de las cuales tres se hicieron de manera virtual, con la participación total de 45 servidores públicos registrados en la plataforma, los cuales han superado satisfactoriamente las evaluaciones de cada uno de los módulos dispuestos en el Campus virtual de Prosperidad Social. El puntaje máximo que pueden obtener en el curso los servidores públicos es de 240 puntos. El promedio del primer trimestre corresponde a 211,47 puntos  
Frente a las dos jornadas presenciales son evaluadas a través de la plataforma virtual, con 22 participantes.
Se ha generado la inducción del 100% de funcionarios posesionados en 2018.</t>
  </si>
  <si>
    <t xml:space="preserve">Se elaboró el procedimiento P-TH-10 de Liquidación de Nómina; el cual define los controles y registros. Este levantamiento de procedimiento se hizo de manera articulada con la Subdirección Financiera, la Oficina Asesora de Planeación y Secretaria General, el cual fue publicado oficialmente el 14 de febrero de 2018.
La prenómina se origina cada mes, pueden generarse varias prenóminas en la medida que se ejecuta el registro de novedades de nómina y se validan los conceptos liquidados. </t>
  </si>
  <si>
    <t xml:space="preserve">Frente a los controles establecidos se tiene que: 
1. Los procedimientos verbal y ordinario son aplicados por los profesionales  del GIT Control Interno Disciplinario.       
2. Se publicó en el mes de enero de 2018 el informe de procesos disciplinarios en la página web de la Entidad. - Link de Transparencia.  
Respecto a las acciones: 
                                                                                                                                                                                                                               1. El seguimiento en excel, evidencia que se dió lugar a la aplicación del procedimiento ordinario, no registrandose a la fecha expedientes que deban adelantarse por la vía verbal.    </t>
  </si>
  <si>
    <r>
      <t xml:space="preserve">2. Construir los lineamientos técnicos de enfoque diferencial: 
Lineamientos técnicos construidos de: Indígenas, Afro, Rrom, se encuentran en fase de publicación.
Los lineamientos de Discapacidad, Curso de Vida están en fase de aprobación. 
</t>
    </r>
    <r>
      <rPr>
        <b/>
        <sz val="10"/>
        <color theme="1"/>
        <rFont val="Verdana"/>
        <family val="2"/>
      </rPr>
      <t>Evidencias publicadas en: \\calypso\Prosperidad Social\Planeacion\1.GT Enfoque Diferencial\Lineamientos</t>
    </r>
    <r>
      <rPr>
        <sz val="10"/>
        <color theme="1"/>
        <rFont val="Verdana"/>
        <family val="2"/>
      </rPr>
      <t xml:space="preserve">
3. Construir Lineamiento de integración comunitaria: 
Con el propósito de identificar desde la atención de los programas/proyectos rural o urbano, las acciones y escenarios que contribuyen a la integración comunitaria y al fortalecimiento del tejido social, se genera la GUÍA LINEAMIENTOS DE INTEGRACIÓN COMUNITARIA.
Esta guía contiene un Análisis Conceptual, la  Ruta para la Implementación  y la Medición en donde se identifica y en el análisis de los alcances de las intervenciones hechas por los programas que contribuyen a la integración comunitaria.
Esta guía se encuentra publicada en la herramienta del sistema de gestión ISOLUCION y codificada bajo el CÓDIGO: G-SE-8 GUÍA LINEAMIENTOS DE INTEGRACIÓN COMUNITARIA
</t>
    </r>
    <r>
      <rPr>
        <b/>
        <sz val="10"/>
        <color theme="1"/>
        <rFont val="Verdana"/>
        <family val="2"/>
      </rPr>
      <t>Evidencias publicadas en: \\Calypso\dps\Planeacion\2.GT Formulación y Evaluación.</t>
    </r>
    <r>
      <rPr>
        <sz val="10"/>
        <color theme="1"/>
        <rFont val="Verdana"/>
        <family val="2"/>
      </rPr>
      <t xml:space="preserve">
5. Construir  un Modelo de Enfoque Diferencial:
Recopilación de Información y fase de construccion participativa con la DIP del soporte conceptual. 
</t>
    </r>
    <r>
      <rPr>
        <b/>
        <sz val="10"/>
        <color theme="1"/>
        <rFont val="Verdana"/>
        <family val="2"/>
      </rPr>
      <t>Evidencias publicadas en:\\calypso\Prosperidad Social\Planeacion\1.GT Enfoque Diferencial\Seguimiento Plan de Acción 2018\P1. Modelo de Enfoque Diferencial diseñado</t>
    </r>
  </si>
  <si>
    <r>
      <t xml:space="preserve">2. Construcción de los formularios de caracterización:
</t>
    </r>
    <r>
      <rPr>
        <b/>
        <sz val="10"/>
        <color theme="1"/>
        <rFont val="Verdana"/>
        <family val="2"/>
      </rPr>
      <t>FEST</t>
    </r>
    <r>
      <rPr>
        <sz val="10"/>
        <color theme="1"/>
        <rFont val="Verdana"/>
        <family val="2"/>
      </rPr>
      <t xml:space="preserve">
• Se elabora el formulario y el MANUAL PARA EL DILIGENCIAMIENTO DEL FORMULARIO DE CARACTERIZACION ÍNDICE DE NECESIDADES DE INTEGRACIÓN COMUNITARIA / para los hogares No FEST
• Se socializa el documento a los encuestadores y coordinadores de los departamentos/ municipios seleccionados para aplicar este piloto:
Cauca / El Tambo;  Córdoba /Montelibano;  Tolima / Chaparral
Entre los días 25, 26 y 27 de abril se realizó acompañamiento al proceso técnico en campo en  las jornadas de sensibilización del piloto, convocatoria y socialización a las familias No Fest.
</t>
    </r>
    <r>
      <rPr>
        <b/>
        <sz val="10"/>
        <color theme="1"/>
        <rFont val="Verdana"/>
        <family val="2"/>
      </rPr>
      <t>IRACA</t>
    </r>
    <r>
      <rPr>
        <sz val="10"/>
        <color theme="1"/>
        <rFont val="Verdana"/>
        <family val="2"/>
      </rPr>
      <t xml:space="preserve">
IRACA OIM: Se elaboró el formulario de caracterización de entrada y guía para el diligenciamiento IRACA- OIM y se remite al área misional para recibir observaciones 
IRACA TOTORO: Se elabora el formulario de caracterización de salida Iraca-Totoro y ajustes al módulo de integración comunitaria de acuerdo con las observaciones del equipo social de Totoró.
</t>
    </r>
    <r>
      <rPr>
        <b/>
        <sz val="10"/>
        <color theme="1"/>
        <rFont val="Verdana"/>
        <family val="2"/>
      </rPr>
      <t>Evidencias publicadas en: \\Calypso\dps\Planeacion\2.GT Formulación y Evaluación.</t>
    </r>
    <r>
      <rPr>
        <sz val="10"/>
        <color theme="1"/>
        <rFont val="Verdana"/>
        <family val="2"/>
      </rPr>
      <t xml:space="preserve">
3. Herramienta de Información de Enfoque Diferencial:
Herramienta diseñada que contiene varaibles a nivel poblacional y territorial que permitira contar con información a nivel departamental, municipal, de  pueblos y resguardos indigenas, consejos comunitarios, kumpanyas y comunidades etnicas. 
</t>
    </r>
    <r>
      <rPr>
        <b/>
        <sz val="10"/>
        <color theme="1"/>
        <rFont val="Verdana"/>
        <family val="2"/>
      </rPr>
      <t>Evidencias publicadas en: \\calypso\Prosperidad Social\Planeacion\1.GT Enfoque Diferencial\Seguimiento Plan de Acción 2018\P3. Herramienta de Información de Enfoque Diferencial implementada\Marzo</t>
    </r>
  </si>
  <si>
    <r>
      <rPr>
        <b/>
        <sz val="10"/>
        <color theme="1"/>
        <rFont val="Verdana"/>
        <family val="2"/>
      </rPr>
      <t xml:space="preserve">1.  Elaborar una propuesta del documento técnico  de evaluación y su ficha de inversión y  realizar espacios  de socialización del documento:
• Documento técnico de evaluación
- </t>
    </r>
    <r>
      <rPr>
        <sz val="10"/>
        <color theme="1"/>
        <rFont val="Verdana"/>
        <family val="2"/>
      </rPr>
      <t>Se realizó la revisión bibliográfica y entrevista con la Dirección de Seguimiento y Evaluación de Políticas Públicas del DNP y se estructuró el alcance del documento.</t>
    </r>
    <r>
      <rPr>
        <b/>
        <sz val="10"/>
        <color theme="1"/>
        <rFont val="Verdana"/>
        <family val="2"/>
      </rPr>
      <t xml:space="preserve">
• Ficha de proyecto de inversión de Estudios y Evaluaciones
</t>
    </r>
    <r>
      <rPr>
        <sz val="10"/>
        <color theme="1"/>
        <rFont val="Verdana"/>
        <family val="2"/>
      </rPr>
      <t>- Se estructuro el proyecto, definiendo la cadena de valor, el análisis de riesgos y definiendo los indicadores de producto y gestión, en el marco del objetivo general: Generar lineamientos y estrategias en la Entidad, en cumplimiento de los objetivos de desarrollo sostenible.
- Se realizó el costeo de las diferentes etapas, para lo cual se hizo un análisis detallado de los requerimientos necesarios para el cumplimiento de cada una de las actividades propuestas.
- Se realizó la cuantificación de beneficios, a través de la identificación, medición  y valoración  monetaria de los costos sociales y beneficios sociales generados por el proyecto.
- Se formula y se estructura el proyecto en el aplicativo MGA - Metodología General Ajustada 
- Se remite al grupo el documento PDF, que contiene los módulos y capítulos registrados en el proceso de formulación.
- Se realizan los ajustes y se inscribe el proyecto en el BPIN (SUIFP).</t>
    </r>
    <r>
      <rPr>
        <b/>
        <sz val="10"/>
        <color theme="1"/>
        <rFont val="Verdana"/>
        <family val="2"/>
      </rPr>
      <t xml:space="preserve">
Evidencias se publica:  \\Calypso\dps\Planeacion\2.GT Formulación y Evaluación.</t>
    </r>
    <r>
      <rPr>
        <sz val="10"/>
        <color theme="1"/>
        <rFont val="Verdana"/>
        <family val="2"/>
      </rPr>
      <t xml:space="preserve">
</t>
    </r>
  </si>
  <si>
    <r>
      <rPr>
        <b/>
        <sz val="10"/>
        <color theme="1"/>
        <rFont val="Verdana"/>
        <family val="2"/>
      </rPr>
      <t xml:space="preserve">
1. 
• Lineamiento de evaluación
</t>
    </r>
    <r>
      <rPr>
        <sz val="10"/>
        <color theme="1"/>
        <rFont val="Verdana"/>
        <family val="2"/>
      </rPr>
      <t>Se realizó la revisión bibliográfica y entrevista con la Dirección de Seguimiento y Evaluación de Políticas Públicas del DNP y se estructuró el alcance del documento.</t>
    </r>
    <r>
      <rPr>
        <b/>
        <sz val="10"/>
        <color theme="1"/>
        <rFont val="Verdana"/>
        <family val="2"/>
      </rPr>
      <t xml:space="preserve">
• Ficha de proyecto de inversión de Estudios y Evaluaciones
</t>
    </r>
    <r>
      <rPr>
        <sz val="10"/>
        <color theme="1"/>
        <rFont val="Verdana"/>
        <family val="2"/>
      </rPr>
      <t xml:space="preserve">- Se estructuro el proyecto, definiendo la cadena de valor, el análisis de riesgos y definiendo los indicadores de producto y gestión, en el marco del objetivo general: Generar lineamientos y estrategias en la Entidad, en cumplimiento de los objetivos de desarrollo sostenible.
- Se realizó el costeo de las diferentes etapas, para lo cual se hizo un análisis detallado de los requerimientos necesarios para el cumplimiento de cada una de las actividades propuestas.
- Se realizó la cuantificación de beneficios, a través de la identificación, medición  y valoración  monetaria de los costos sociales y beneficios sociales generados por el proyecto.
- Se formula y se estructura el proyecto en el aplicativo MGA - Metodología General Ajustada 
- Se remite al grupo el documento PDF, que contiene los módulos y capítulos registrados en el proceso de formulación.
- Se realizan los ajustes y se inscribe el proyecto en el BPIN (SUIFP).
</t>
    </r>
    <r>
      <rPr>
        <b/>
        <sz val="10"/>
        <color theme="1"/>
        <rFont val="Verdana"/>
        <family val="2"/>
      </rPr>
      <t xml:space="preserve">
2. 
• </t>
    </r>
    <r>
      <rPr>
        <sz val="10"/>
        <color theme="1"/>
        <rFont val="Verdana"/>
        <family val="2"/>
      </rPr>
      <t xml:space="preserve">Se realizó la revisión de las categorías contenidas en el formato matriz descriptiva y se ajustó el formato de la matriz para la sistematización de la información con base en las observaciones del primer documento y se elabora el documento descriptivo de las evaluaciones adelantadas en Prosperidad Social sobre 21 evaluaciones de los programas misionales Mas Familia en Acción MFA, Jóvenes en acción JeA, Red de Seguridad Alimentaria RESA, Iraca y Políticas Activas del Mercado Laboral PAML, posteriormente se  remite a (9) servidores públicos pertenecientes a la Dirección de Inclusión Productiva DIP, la Dirección de Trasferencias condicionadas DTC y la Oficina Asesora de Planeación OAP de Prosperidad Social para  realizar observaciones.
</t>
    </r>
    <r>
      <rPr>
        <b/>
        <sz val="10"/>
        <color theme="1"/>
        <rFont val="Verdana"/>
        <family val="2"/>
      </rPr>
      <t>Las evidencias se encuentran publicadas en la carpeta compartida de Calypso:  \\Calypso\dps\Planeacion\2.GT Formulación y Evaluación.</t>
    </r>
  </si>
  <si>
    <r>
      <t xml:space="preserve">Aplicando el procedimiento  P-SE-1 Evaluación a Programas y Seguimiento a Recomendaciones,  se han realizado los seguimientos a las recomendaciones de los siguientes programas:
</t>
    </r>
    <r>
      <rPr>
        <b/>
        <sz val="10"/>
        <color theme="1"/>
        <rFont val="Verdana"/>
        <family val="2"/>
      </rPr>
      <t xml:space="preserve">
1. IRACA:</t>
    </r>
    <r>
      <rPr>
        <sz val="10"/>
        <color theme="1"/>
        <rFont val="Verdana"/>
        <family val="2"/>
      </rPr>
      <t xml:space="preserve">Se realizó el tercer seguimiento a las 20 recomendaciones de IRACA, generadas de la evaluación ejecutiva y se recolectaron las evidencias correspondientes.
</t>
    </r>
    <r>
      <rPr>
        <b/>
        <sz val="10"/>
        <color theme="1"/>
        <rFont val="Verdana"/>
        <family val="2"/>
      </rPr>
      <t xml:space="preserve">2. Prevención embarazo adolescente: </t>
    </r>
    <r>
      <rPr>
        <sz val="10"/>
        <color theme="1"/>
        <rFont val="Verdana"/>
        <family val="2"/>
      </rPr>
      <t xml:space="preserve"> Se realizó el segundo seguimiento a las recomendaciones de la evaluación con la recolección de las evidencias correspondientes a los compromisos establecidos en la matriz de seguimiento.
</t>
    </r>
    <r>
      <rPr>
        <b/>
        <sz val="10"/>
        <color theme="1"/>
        <rFont val="Verdana"/>
        <family val="2"/>
      </rPr>
      <t xml:space="preserve">3. Jóvenes en Acción: </t>
    </r>
    <r>
      <rPr>
        <sz val="10"/>
        <color theme="1"/>
        <rFont val="Verdana"/>
        <family val="2"/>
      </rPr>
      <t xml:space="preserve">A partir del diseño metodológico para la formulación de planes de recomendaciones producto de la consultoría, se efectuó un proceso de valoración de las 17 recomendaciones propuestas. La valoración de las recomendaciones se desarrolló calificando dos conjuntos de criterios:
Criterio de Viabilidad y Criterio de impacto.
De esta manera se define 14 recomendaciones que se acogen para su implementación en el marco del Plan de Seguimiento a Recomendaciones. 
</t>
    </r>
    <r>
      <rPr>
        <b/>
        <sz val="10"/>
        <color theme="1"/>
        <rFont val="Verdana"/>
        <family val="2"/>
      </rPr>
      <t>Las evidencias se encuentran publicadas en la carpeta compartida de Calypso:  \\Calypso\dps\Planeacion\2.GT Formulación y Evaluación.</t>
    </r>
  </si>
  <si>
    <t>Se corren todos los scripts para los cruces de las bases de datos, donde se revisan fallecidos, documentos, cambios de titular entre otros.
Se realizó reunión con Departamento Nacional de Planeación - DNP para revisar el tema de fallecidos</t>
  </si>
  <si>
    <t xml:space="preserve">*Se rediseñó el instrumento de seguimiento POA del Programa Más Familias en Acción con participación de los GIT de la DTMC y los equipos regionales. Se hizo instalación del POA en 34 regionales. Para caso Bogotá está en validación de Secretaría de Educación y se encuentra aprobada por parte de la Secretaria de Salud. Se trabaja en la Herramienta tecnológica accedida a través de SIFA por medio de un link Módulo de Gestión POA: La primera fase de módulo de cargue de información para cada municipio está en fase de pruebas. 
*Se diseño el POA para seguimiento a Convenios Interadministrativos del Programa Jóvenes en Acción (Instituciones de Educación Superior, SENA, Municipios) a través de un ejercicio de construcción colectiva y actualmente se estructura la herramienta (One Drive) para el cargue de información y evidencias.
*Se realiza el control de calidad preventivo a la base de datos por parte del GIT - Antifraudes
*Se diseño e implemento un esquema de indicadores para la revisión de la preliquidación y liquidación. Para el periodo se revisaron con este esquema los resultados del Pago 1 y  2 de MFA y JEA.
*El programa Más Familias en Acción cuenta con 10 guías actualmente en proceso de actualización como producto de un ejercicio de construcción colectiva. Están siendo revisadas por diferentes actores del proceso. 8 Procedimientos actualizados e incorporados en Isolución, 1 procedimiento en OAP y 2 procedimientos en revisión (Bienestar Comunitario). El Programa Jóvenes en Acción cuenta con 9 Guías y 9 procedimientos en proceso de actualización en la fase de construcción y validación colectiva.
En febrero 12 y abril 12 se llevaron a cabo los Comités Operativos de MFA correspondientes al primera y segunda entrega de incentivos de 2018. En dichos comités se ha dado repsuesta a las situaciones o casos epeciales en la operación del programa en cada ciclo y se presentaron y discutireon propuestas operativas del proceso de verificación  y de novedades. </t>
  </si>
  <si>
    <t>Se han tramitado acuerdos de confidencialidad de la información en el marco de los convenios ineradministrativos suscritos con las Instituciones de Educación Superior - IES  y los Municipios 
El Módulo de administración de usuarios se encuentra en funcionamiento en los Departamentos de Cundinamarca, Córdoba y Vaupes . El GIT Sistemas de Información se encuentra realizando las capacitaciones pertinentes con el objetivo de que las Direcciones Regionales empiecen a utilizar el Módulo de Administración de Usuarios. Se espera que para el mes de mayo ingresar al ejercicio a los Departamentos de Antioquia y Atlántico.</t>
  </si>
  <si>
    <r>
      <t xml:space="preserve">Se realizó el cruce en la plataforma  de integración del SISPRO Sistema Integral de Información de Protección Social – PISIS del Ministerio de Salud y Protección Social.
Luego del rediseñó del instrumento de seguimiento Plan Operativo Anual - POA el cual incluye 41 actividades, los diferentes equipos regionales actualmente avanzan en la ejecución de las actividades previstas para el primer cuatrimestre e iniciaran a cargar la información y evidencias correspondientes en la Herramienta tecnológica accedida a través de SIFA por medio de un link </t>
    </r>
    <r>
      <rPr>
        <i/>
        <sz val="10"/>
        <color indexed="8"/>
        <rFont val="Verdana"/>
        <family val="2"/>
      </rPr>
      <t xml:space="preserve">Módulo de Gestión POA, a partir de Mayo.
</t>
    </r>
    <r>
      <rPr>
        <sz val="10"/>
        <color indexed="8"/>
        <rFont val="Verdana"/>
        <family val="2"/>
      </rPr>
      <t xml:space="preserve">En relación a las matrices POA Programa Jóvenes en Acción se trabaja en proceso de socialización y estructuración de la herramienta (One Drive)
Desde el programa Más Familias en Acción se implementó estrategia de seguimiento operacional, a través de la cual se busca validar la información reportada en la verificación de salud y educación registrada en el 2017 y determinar el nivel de cumplimiento de los lineamientos operativos de verificación consignados en el manual operativo, guías de verificación, instructivos y comunicaciones de MFA. En los municipios donde se ha realizado el seguimiento operacional (Cota, Tenjo y Sopó - Cundinamarca) , se verifica que el acta de conformación del CMC, tenga los datos actualizados de sus miembros. 
</t>
    </r>
    <r>
      <rPr>
        <sz val="10"/>
        <rFont val="Verdana"/>
        <family val="2"/>
      </rPr>
      <t xml:space="preserve">
Comunicación a los Alcaldes o Rectores o SENA (según sea el caso para MFA y JeA) sobre la verificación de las familias de su municipio y del envío de verificación de personas fallecidas, para advertir del mal reporte y de su revisión para evitar que suceda de nuevo.</t>
    </r>
  </si>
  <si>
    <r>
      <t xml:space="preserve">MANUAL OPERATIVO PROGRAMA JÓVENES EN ACCIÓN (M-GI- TM-1 versión 6) y MANUAL OPERATIVO
MAS FAMILIAS EN ACCIÓN (M-GI-TM-3 versión 4) en aplicación y documentos complementarios (Guías, Procedimientos,  Instructivos) para la operación de los programas, algunos de ellos en proceso de actualización para responder a las dinámicas y garantizar mejora en la implementación.
Desde el </t>
    </r>
    <r>
      <rPr>
        <b/>
        <sz val="10"/>
        <color indexed="8"/>
        <rFont val="Verdana"/>
        <family val="2"/>
      </rPr>
      <t>Programa Jóvenes en Acción</t>
    </r>
    <r>
      <rPr>
        <sz val="10"/>
        <color indexed="8"/>
        <rFont val="Verdana"/>
        <family val="2"/>
      </rPr>
      <t xml:space="preserve"> se han llevado a cabo actividades conducentes al blindaje electoral y para evitar la permeabilidad de actores políticos en el territorio, entre éstas actividades se encuentran:
1. Piezas comunicativas en redes sociales 
2. divulgación del blindaje electoral en escenarios  como los comités operativos de IES y comités operativos de seguimiento en municipios
3. Correos electrónicos informando a los Directores Regionales de PS, Gestores Territoriales del Programa JeA y a los enlaces de las partes interesadas (IES, Alcaldías y entidades del orden nacional) sobre este tema.
</t>
    </r>
    <r>
      <rPr>
        <b/>
        <sz val="10"/>
        <color indexed="8"/>
        <rFont val="Verdana"/>
        <family val="2"/>
      </rPr>
      <t xml:space="preserve">Desde el programa Más Familias en Acción </t>
    </r>
    <r>
      <rPr>
        <sz val="10"/>
        <color indexed="8"/>
        <rFont val="Verdana"/>
        <family val="2"/>
      </rPr>
      <t>- GIT territorios y poblaciones.
1) Se ajustaron los lineamientos para concentrar las actividades de implican reuniones públicas en el segundo semestre de 2018. 
2) Se impartieron instrucciones a los profesional de TyP para orientar a los equipos regionales en el tema de blindaje electoral.
3) Se proyectó un oficio circular para firma del director, sobre temas de blindaje electoral.
4) Se han impartido instrucciones permanentes a los equipos en el desarrollo de actividades en territorio para asegurar la transparencia e imparcialidad frente al proceso electoral.
Se han realizado los comités operativos para el seguimiento de los ciclos operativos 1 y 2 en los cuales se hace revisión de casos especiales y seguimiento a la liquidación de incentivos.</t>
    </r>
  </si>
  <si>
    <r>
      <rPr>
        <b/>
        <sz val="10"/>
        <color indexed="8"/>
        <rFont val="Verdana"/>
        <family val="2"/>
      </rPr>
      <t>Programa Jóvenes en Acción:</t>
    </r>
    <r>
      <rPr>
        <sz val="10"/>
        <color indexed="8"/>
        <rFont val="Verdana"/>
        <family val="2"/>
      </rPr>
      <t xml:space="preserve"> 1. Se han efectuado seguimientos al detalle de la entrega de los incentivos del Programa JeA en el territorio.
2. Se elaboró junto con el operador bancario (Davivienda) documento anexo operativo, a fin de grantizar la adecuada prestación del servicio.
3. Se ha desarrollado un plan de trabajo el cual contiene reuniones periodicas de planeación y monitoreo operativo de la entrega de incentivos en territorio.
</t>
    </r>
    <r>
      <rPr>
        <b/>
        <sz val="10"/>
        <color indexed="8"/>
        <rFont val="Verdana"/>
        <family val="2"/>
      </rPr>
      <t>Programa Más Familias en Acción:</t>
    </r>
    <r>
      <rPr>
        <sz val="10"/>
        <color indexed="8"/>
        <rFont val="Verdana"/>
        <family val="2"/>
      </rPr>
      <t xml:space="preserve"> 1. Se generó instructivo de pagos para el primer ciclo 2018 con los lineamientos para la entrega de incentivos y la formalización de las fechas correspondientes. 2. Se llevan a cabo los comités operativos con los bancos en los cuales se rinde cuenta de la ejecución del ciclo de pagos correspondiente.  Por cada ciclo de pagos, se elabora un informe de supervisión por cada banco en que constan las obligaciones establecidas en el acuerdo marco (Instrumento de Agregación de Demanda)</t>
    </r>
  </si>
  <si>
    <r>
      <rPr>
        <b/>
        <sz val="10"/>
        <color indexed="8"/>
        <rFont val="Verdana"/>
        <family val="2"/>
      </rPr>
      <t>Programa Familias en Acción:</t>
    </r>
    <r>
      <rPr>
        <sz val="10"/>
        <color indexed="8"/>
        <rFont val="Verdana"/>
        <family val="2"/>
      </rPr>
      <t xml:space="preserve"> Se llevaron a cabo reuniones para evaluar el ciclo 6 - 2017, revisar los resultados, hacer seguimiento a compromisos pendientes y definir la estrategia del primer pago 2018.  En Abril 12 2018 se realizó comité operativo con Banco Agrario para evaluar ciclo 1-2018, revisar los resultados, hacer seguimiento a compromisos pendientes y definir la estrategia del segundo pago 2018. 
Se realiza la planeación de cada ciclo de entrega de incentivos la cual se socializa con los equipo regionales. El dia 7 de febrero de 2018 se realizó reunión entre el operador del Banco Agrario, (Assendared), Gerencia de Sevicio al cliente (Banco Agrario) y Prosperidad social , para hacer seguimiento a la mesa de ayuda Assendared y a las cifras de servicio al cliente. 
Por cada ciclo de pagos, se elabora un informe de supervisión por cada banco en que constan las obligaciones establecidas en el acuerdo marco (Instrumento de Agregación de Demanda)
Se realizan visitas de apoyo en las jornadas de entregas de acuerdo con el cronograma. (Pasto, Mocoa, Valledupar; Quibdo, Giron, Floridablanca , Piedecuesta, Pitalito, Buenaventura, Tumaco, Cucuta, Los Patios, Barranquilla; Soledad,  Bolivar, Popayan y Tuma</t>
    </r>
    <r>
      <rPr>
        <sz val="10"/>
        <rFont val="Verdana"/>
        <family val="2"/>
      </rPr>
      <t>co) Operados por Davivienda en su mayoría.</t>
    </r>
    <r>
      <rPr>
        <sz val="10"/>
        <color indexed="10"/>
        <rFont val="Verdana"/>
        <family val="2"/>
      </rPr>
      <t xml:space="preserve">
</t>
    </r>
    <r>
      <rPr>
        <sz val="10"/>
        <color indexed="8"/>
        <rFont val="Verdana"/>
        <family val="2"/>
      </rPr>
      <t xml:space="preserve">
</t>
    </r>
    <r>
      <rPr>
        <b/>
        <sz val="10"/>
        <color indexed="8"/>
        <rFont val="Verdana"/>
        <family val="2"/>
      </rPr>
      <t xml:space="preserve">Programa Jóvenes en Acción: </t>
    </r>
    <r>
      <rPr>
        <sz val="10"/>
        <color indexed="8"/>
        <rFont val="Verdana"/>
        <family val="2"/>
      </rPr>
      <t xml:space="preserve">1. Elaboración convenio de cooperación No 287 FIP de 2018 suscrito entre DPS y OEI, en el que se establecen la reglas y alcances de las entidades involucradas. 2. Elabración del anexo técnico del componente </t>
    </r>
    <r>
      <rPr>
        <i/>
        <sz val="10"/>
        <color indexed="8"/>
        <rFont val="Verdana"/>
        <family val="2"/>
      </rPr>
      <t>Habilidades para la Vida</t>
    </r>
    <r>
      <rPr>
        <sz val="10"/>
        <color indexed="8"/>
        <rFont val="Verdana"/>
        <family val="2"/>
      </rPr>
      <t xml:space="preserve"> - HpV, en este se especifica el paso a paso y en detalle el desarrollo y productos que se esperan en la ejecución del convenio No. 287.
3. Se han llevado acabo mesas técnicas PS-OEI para la armonización metodológica en el marco del convenio de cooperación No. 287 con la OEI. 4.  Elaboración de protocolos de acercamiento, los cuales tienen que ver con el blindaje electoral a fin de garantizar la transparencia en la gestión. 5. Capacitaciones en torno al desarrollo y ejecución del convenio de cooperación No 287 de 2018 al equipo de colaboradores del operador OEI y  Gestores Territoriales PS Programa JeA
El programa Más Familias en Acción cuenta con 10 guías actualmente en proceso de actualización como producto de un ejercicio de construcción colectiva. Están siendo revisadas por diferentes actores del proceso. 8 Procedimientos actualizados e incorporados en Isolución, 1 procedimiento en OAP y 2 procedimientos en revisión (Bienestar Comunitario). El Programa Jóvenes en Acción cuenta con 9 Guías y 9 procedimientos en proceso de actualización en la fase de construcción y validación colectiva. Este material es vinculado a los contratos que se suscriben para la operación de los programas y son de obligatorio cumplimiento.</t>
    </r>
  </si>
  <si>
    <t xml:space="preserve">Se está recibiendo la información de las dependencias y Direcciones Regionales para iniciar la consolidación del informe. 
De acuerdo a la primera consolidación realizada se solicitó a las Dependencias y Direcciones Regionales faltantes por suministrar la información para realizar el informe de oportunidad; esto como consecuencia de los problemas técnicos de la funcionalidad de la herramienta DELTA que permite generar los reportes.
En lo que va corrido del año, no se han realizado jornadas de entrenamiento en PQRS, sin embargo se están organizando para el segundo trimestre del año.
Mesa de soporte: Uno de los mecanismos de seguimiento a  la implementación de la herramienta DELTA   es la mesa de soporte soportepqrs.delta@prosperidadsocial.gov.co la cual arroja reportes diarios de las incidencias que se presentan en su uso. De estas incidencias se identifican las correcciones y ajustes que se deben hacer a la herramienta. 
Reuniones con el proveedor:  
El día 16 de abril de 2018, se realizó una reunión de seguimiento a la implementación de DELTA con el proveedor Sertisoft, para establecer las acciones de la próxima contratación.
2. Entrenar al personal manejo de herramienta gestión PQRSD: 
- Se definieron las personas que fueron entrenadas a nivel Nacional y se realizó la revisión y depuración de los listados de usuarios Delta correo.
- Se realizó el cronograma de entrenamiento en Delta (Peticiones).
- Se llevaron a cabo las capacitaciones o entrenamiento en el uso de la aplicación DELTA del 26 al 30 de enero de 2018. Se realizó para 60 personas de las diferentes regionales y dependencias de la entidad
- Con el operador Américas BPS se reforzó el entrenamiento dado a los enlaces de las dependencias y las Direcciones Regionales; para lo cual se diseñaron una serie de capacitaciones y soportes presenciales en cada dependencia y en cada Dirección Regional. 
- Se han realizado visitas a 34 Direcciones Regionales por parte del operador Américas BPS, para solucionar dudas e inconvenientes de la implementación de Delta. 
- Se han realizado capacitaciones a 10 dependencias para un total de 90 funcionarios, en el manejo del módulo de peticiones. 
3. Soporte Operativo. 
- Desde que entro en funcionamiento la herramienta DELTA, se creo  la mesa de soporte soportepqrs.delta@prosperidadsocial.gov.co la cual arroja reportes diarios de las incidencias que se presentan en su uso. Mediante este mismo medio se orienta a los usuarios respecto a la solución de la incidencia reportada. 
- Cada una de las sedes de la Entidad cuenta con profesionales de apoyo del Proceso de participación y Servicio al Ciudadano (Contratista Américas) que proveen  soporte técnico presencial  ante los requerimientos de los usuarios. 
- Los entrenamientos que se realizan, están acompañados de soporte práctico en el uso de la herramienta. 
 Se actualizó el directorio de los enlaces de las Direcciones Regionales, con el fin de tener el contacto directo con las personas a cargo de este tema y así poder hacerle el seguimiento permanente y directo de las peticiones que tienen a cargo. Actualmente se está actualizando el directorio de los enlaces de la Sede Central.
Actualmente se está revisando la Resolución 0289 de 2017 para identificar los ajustes a realizar, teniendo en cuenta la implementación del Sistema de Gestión Documental DELTA.
Reporte disciplinario a control interno: No se ha presentado ningún caso. </t>
  </si>
  <si>
    <t>Solicitudes de soporte tecnológico y logístico a la Subdirección de Operaciones y a la Oficina de Tecnologías de la Información.
Durante el primer trimestre de 2018 no se presentaron caídas en la red o inconvenientes de tipo logístico,  por lo tanto no fue necesario hacer solicitudes a la Subdirección de Operaciones y a la Oficina de Tecnologías de la Información.
Durante el primer trimestre de 2018 se han llevado a cabo reuniones de seguimiento con el operador, en las cuales se identificaron novedades, incidencias y demás situaciones de tipo operativo que afectan la atención a los ciudadanos. A estas situaciones se les hace el respectivo trámite para darle solución.
Actualización de protocolos.
El Centro de Contacto actualiza los protocolos de oferta instruccional teniendo en cuenta los cambios de la misma; En el primer trimestre se realizó una actualización la cual se encuentra vigente en este momento. 
En cuanto a los protocolos de atención de los canales se actualizan solamente cuando hay cambios estructurales o por decisión de la Alta Dirección, por lo tanto estos protocolos se encuentran actualizados.
No se han requerido apoyos y capacitaciones tecnológicas, dado que estamos en un periodo de estabilización del Sistema de Gestión DELTA.
La conectividad de los canales de comunicación no se ha visto afectada en lo va corrido del año, por lo cual no se visto la necesidad de mejorar los mismos.</t>
  </si>
  <si>
    <t>Reuniones de coordinación y seguimiento entre el desarrollador y la entidad para controlar cumplimiento de requisitos de diseño y desarrollos. 
El día 16 de abril de 2018, se realizó una reunión de seguimiento a la implementación de DELTA con el proveedor Sertisoft de acuerdo al diseño y desarrollo de la herramienta. 
Reporte trimestral de gestión de peticiones para controlar la oportunidad de respuesta . 
Se está recibiendo la información de las dependencias y Direcciones Regionales para iniciar la consolidación del informe. 
De acuerdo a la primera consolidación realizada se solicitó a las Dependencias y Direcciones Regionales faltantes por suministrar la información para realizar el informe de oportunidad; esto como consecuencia de los problemas técnicos de la funcionalidad de la herramienta DELTA que permite generar los reportes.
Se generó el reporte de las atenciones presenciales realizadas a través del sistema de gestión DELTA.
Se implementó el sistema de gestión documental DELTA, el cual tiene un modulo de peticiones que nos permite a través de la revisión del flujograma verificar el estado de la gestión de las peticiones.
Envío de memorandos para la entrega de los informes.
Desde la Coordinación del Grupo de Trabajo se han enviados correos solicitando a las Dependencias y Direcciones Regionales solicitando el envío del informe de gestión de PQRSD. Cuando se tenga la totalidad de la información se procederá a consolidar y realizar el respectivo informe.
1. Seguimiento a la fase de implementación. 
* Mesa de soporte: Uno de los mecanismos de seguimiento a  la implementación de la herramienta DELTA   es la mesa de soporte soportepqrs.delta@prosperidadsocial.gov.co la cual arroja reportes diarios de las incidencias que se presentan en su uso. De estas incidencias se identifican las correcciones y ajustes que se deben hacer a la herramienta. 
* Otro de los mecanismos de implementación son las reuniones que se han realizado con Gestión Documental y la Oficina de Tecnologías de la Información, con el fin de evaluar las incidencias que se están presentando en la Herramienta y poder tomar decisiones que mejoren el rendimiento de la misma.
* Reuniones con el proveedor:  
El día 16 de abril de 2018, se realizó una reunión de seguimiento a la implementación de DELTA con el proveedor Sertisoft, para establecer las acciones que a iniciar a partir del Contrato 325 de 2018.
Desarrollar proceso de entrenamiento a los funcionarios de la Entidad respecto al   uso del módulo de peticiones. 
- Se definieron las personas que fueron entrenadas a nivel Nacional y se realizó la revisión y depuración de los listados de usuarios Delta correo.
- Se realizó el cronograma de entrenamiento en Delta (Peticiones).
- Se llevaron a cabo las capacitaciones o entrenamiento en el uso de la aplicación DELTA del 26 al 30 de enero de 2018. Se realizó para 60 personas de las diferentes regionales y dependencias de la entidad
- Con el operador Américas BPS se reforzó el entrenamiento dado a los enlaces de las dependencias y las Direcciones Regionales; para lo cual se diseñaron una serie de capacitaciones y soportes presenciales en cada dependencia y en cada Dirección Regional. 
- Se han realizado visitas a 34 Direcciones Regionales por parte del operador Américas BPS, para solucionar dudas e inconvenientes de la implementación de Delta. 
- Se han realizado capacitaciones a 10 dependencias para un total de 90 funcionarios, en el manejo del módulo de peticiones. 
Identificar claramente a los usuarios que realizan actividades en el módulo de peticiones y brindar soporte operativo para permitir el seguimiento en caso que se presenten actividades poco usuales. 
- Se definieron las personas que fueron entrenadas a nivel Nacional y se realizó la revisión y depuración de los listados de usuarios Delta correo.
- Desde el 1 de febrero al 15 de abril de 2018, la mesa de soporte de los usuarios de la herramienta DELTA  ha recibido un total de 2348 solicitudes de soporte y se han realizado un total de 2144.</t>
  </si>
  <si>
    <t>Manual de oferta institucional (Fichas información por Programa Actualizadas)
Las fichas de información de cada uno de los programas ya fueron actualizados y publicados en la pagina ofician de la entidad. La actualización se realizo el 4 de Abril.  
Sección de servicio al ciudadano actualizada en la Página web.
Actualmente se está actualizando la sección del servicio al ciudadano de la página oficial de la Entidad. Se actualizó el portafolio de servicios, está en proceso de revisión las Preguntas frecuentes y la Carta del Trato Digno. 
3. Jornadas de divulgación sobre la oferta institucional a nivel regional y central con enfoque en servicio al ciudadano.
Las jornadas de divulgación se van a realizar en el segundo trimestre de 2018.
Campañas institucionales de divulgación sobre la oferta institucional a través de los canales de atención. 
Las Campañas institucionales de divulgación sobre la oferta institucional a través de los canales de atención se van a realizar en el segundo trimestre de 2018</t>
  </si>
  <si>
    <t xml:space="preserve">Se elaboró el consolidado del Reporte de Espacios de Participación correspondiente al segundo semestre de 2017 y se publicó en la página web de la Entidad.  
Desde la Coordinación del grupo se enviaron los correos a las diferentes dependencias y Direcciones regionales solicitando en envío de la información. Así mismo, cuando la información no estaba completa, nuevamente se enviaban correos solicitando las complementarla o hacer las aclaraciones correspondientes. 
Jornadas de entrenamiento sobre las funciones del GIT de Participación ciudadana y servicio al usuario.: Se tiene previsto gestionar la primera jornada para el segundo trimestre del año.
- Se identificaron los requisitos normativos, técnicos y Buenas practicas respecto a Participación Ciudadana y Servicio al Ciudadano (elaboración de Matriz de requisitos).  
- Se consultó y revisó la directriz existente en la entidad sobre formulación de Políticas institucionales. 
- Se elaboró la propuesta de estructura de documento de Política de Participación y Servicio al Ciudadano. 
- Se desarrollaron 4 mesas de trabajo con programas misionales y el equipo del GIT para obtener información sobre el ejercicio de participación ciudadana en la entidad   e identificar propuestas de estrategias de fortalecimiento de la participación ciudadana.   
- Se diseñó y aplicó en las Direcciones Regionales un instrumento de participación ciudadana para obtener información sobre el ejercicio de participación ciudadana en la entidad  e identificar propuestas de estrategias de fortalecimiento de la participación ciudadana.  
- Se elaboró la primera versión del documento de Política de Participación y Servicio al Ciudadano. 
- * Se retomó el documento de Política de Participacion y Servicio al ciudadano a la fecha elaborado, el resultado de las mesas de trabajo con las dependencias y los instrumentos de participación ciudadana diligenciados por las Direcciones Regionales. 
 * Se elaboró un primer ejercicio de análisis del reporte de espacios de participación Ciudadana teniendo en cuenta variables como:  
- Número de espacios. 
- Categorización de espacios. 
- Asistentes por espacios. 
- Niveles de participación por espacios. 
- Modalidad de la atención de los espacios de participación. 
- Con estos insumos se elaboró un primer documento de Estrategias para promover la participación ciudadana en la entidad. 
Ajuste del Modelo de Participación ciudadana. 
* Se retomó el documento de Política de Participacion y Servicio al ciudadano a la fecha elaborado, el resultado de las mesas de trabajo con las dependencias y los instrumentos de participación ciudadana diligenciados por las Direcciones Regionales. 
* Se avanzó en el desarrollo de aproximaciones conceptuales institucionales (Participación Ciudadana, Servicio al ciudadano, espacios de participación) que sustente la propuesta del Modelo de Participacion y Servicio al ciudadano. 
* Se elaboró la Propuesta de Modelo (esquema) de Participacion y Servicio al ciudadano que ya fue presentada a la Oficina de Planeación - GIT de Mejoramiento Continuo-  y al equipo de asesores de la Secretaría General en una primera reunión de revisión. </t>
  </si>
  <si>
    <t xml:space="preserve">Se han actualizado los documentos de Políticas, Lineamientos y guías y se han cargado en el aplicativo Isolución. Así mismo, se han divulgado por intermedio de las carteleras  Digitales la existencia y cumplimiento de estas politicas, guias y lineamientos. </t>
  </si>
  <si>
    <r>
      <t>En el período enero a abril se</t>
    </r>
    <r>
      <rPr>
        <sz val="10"/>
        <color rgb="FFFF0000"/>
        <rFont val="Verdana"/>
        <family val="2"/>
      </rPr>
      <t xml:space="preserve"> </t>
    </r>
    <r>
      <rPr>
        <sz val="10"/>
        <color theme="1"/>
        <rFont val="Verdana"/>
        <family val="2"/>
      </rPr>
      <t>llevadaron a cabo mesas de trabajo entre los profesionales de apoyo a los procesos de contratación de la DIP con la Subdirección de Contratación. 
Evidencia:
Acta de reunión</t>
    </r>
  </si>
  <si>
    <t>Se lleva a cabo la verificación de la información correspondiente a los participantes contra las fuentes de información, tales como UARIV, SISBEN, SIFA.
Evidencia:
Reporte KOKAN</t>
  </si>
  <si>
    <t>Se adelantan los procesos de socialización y sensibilización y entrega de refrigerios en desarrolo de las actividades, como mecanismo para mantener motivados a los participantes y evitar su deserción. 
Evidencia:
Actas de compromiso de los participantes vinculados a los programas.</t>
  </si>
  <si>
    <t>En este período se llevaron a cabo procesos de concertación con comunidades atendidas con el programa ReSA, de acuerdo con lo señalado en la Guia Operativa de ReSA Étnico. 
Evidencia:
Actas de reunión</t>
  </si>
  <si>
    <t>Se adelantaron los estudios de mercado, la focalización de la población, así como la verificación de avances y dificultades con la realización de los comités tecnicos de los contratos y convenios y el desarrollo de la supervisión a los mismos.
Evidencia:
Informes de surpervisión de los convenios.
Actas de Comité Tecnico Nacional.</t>
  </si>
  <si>
    <t>Se socializa el programa Empleo para la Prosperidad con las empresas del sector privado y se adelantan los estudios del mercado laboral. 
Evidencia:
Actas de reunión</t>
  </si>
  <si>
    <t>Se realiza control del estado de avance de las entregas de los elementos y recursos monetarios en desarrollo de los comités de seguimiento y se exige póliza de cumplimiento a los operadores de los programas.
Evidencia:
Actas de comité de seguimiento de los convenios y contratos</t>
  </si>
  <si>
    <t>La focalización de los programas se hace con base en la regionalización de la UARIV. 
Evidencia:
Matriz de Focalización  de la DIP</t>
  </si>
  <si>
    <t>Se dio aplicación a los criterios estipulados en la Resolución 03903 de 2017, se realiza la correspondiente validación de condición a través del aplicativo de la DIP,  y se acompañan los procesos de preincripción a los programas que lo contemplan.
Resolución 03903 de 2017 Criterios programas DIP 2017y2018.
Evidencia:
Reporte del GIT Sistemas de Información.
Acta de socialización y vinculación de comunidades de IRACA.
Actas de preinscripción en los municipios de Morelia,  Belen de los Anadaquíes y Bagadó a FEST</t>
  </si>
  <si>
    <t xml:space="preserve">Se controla la entrega de los insumos con la definicion del proceso de compras, con la exigencia de póliza de cumplimiento a los operadores  y en el desarrollo de los comités de seguimiento de los contratos y convenios. Pólizas de cumplimiento de contratos y convenios.  
Evidencia:
Acta de reunión </t>
  </si>
  <si>
    <t>Se verifica que se diligencie la correspondiente acta de novedad de retiro voluntario y que se haga el correspondiente registro en el aplicativo de la DIP - KOKAN. Acta de retiro
Evidencia:
Reporte de estado de participantes KOKAN</t>
  </si>
  <si>
    <t>Se envió caracterización de proceso para revisión a Oficina de Planeación. \\calypso\Comunicaciones\2018\Evidencias Plan de Accion</t>
  </si>
  <si>
    <t xml:space="preserve">Se efectuó solicitud a la Oficina de Tecnologías de la Información y a la Subdirección de Operaciones para la instalación de puntos de  red y eléctricos.
\\calypso\Comunicaciones\2018\Evidencias Plan de Accion\1703 - Campañas de posicionamiento </t>
  </si>
  <si>
    <t xml:space="preserve">Se redactó el borrador de Política de Comunicaciones y se publicó en Intranet la Política de Comunicación digital.
file://calypso/Comunicaciones/2018/Evidencias%20Plan%20de%20Accion
https://intranet.prosperidadsocial.gov.co/Documentos%20compartidos/Pol%C3%ADtica%20Digital_2018.pdf </t>
  </si>
  <si>
    <t>Se realizó capacitación a servidores públicos encargados de supervisión de contratos en la Oficina de Comunicaciones.</t>
  </si>
  <si>
    <t xml:space="preserve">El procedimiento documentado para el suministro de equipos se encuentra en proceso de actualización. Sin embargo  se han realizado las actividades pertinentes para la entrega de los equipos y de la plataforma Tecnológica. En lo corrido de este año se han entregado 105 equipos de computo nuevos a los usuarios. </t>
  </si>
  <si>
    <t xml:space="preserve">Para el análisis, diseño, desarrollo y mantenimiento de los Sistemas de Información, se siguen los lineamientos establecidos en la "Guía de Desarrollo de Software para Prosperidad Social". Así mismo, se realiza levantamiento de requerimientos y se ejecutan los planes de pruebas de desarrollo, antes de salir a producción. </t>
  </si>
  <si>
    <t xml:space="preserve">Existe un control detallado de la plataforma tecnológica en el cual se realiza la verificación de la obsolescencia para cada uno de los equipos. Con base en el análisis realizado se establece la cantidad de quipos a renovar y se realiza la proyección de  los recursos en el proyecto de inversión. De otra parte, para el mantenimiento de los requerimientos tecnológicos se realiza la planeación mediante notificaciones previas para la ejecución de las ventanas de mantenimiento. </t>
  </si>
  <si>
    <t>Se realizó la contratación del personal en las fechas previstas y se les brindó la capacitación pertinente. Se reforzó el soporte a la sede San Martín y se construyeron Acuerdos de Nivel de Servicio adecuados a la infraestructura de Prosperidad Social.</t>
  </si>
  <si>
    <t xml:space="preserve">Existe un control detallado de la plataforma tecnológica en el cual se realiza la verificación de la obsolescencia para cada uno de los equipos. Con base en el análisis realizado se establece la cantidad de quipos a renovar y se realiza la proyección de  los recursos en el proyecto de inversión. Así Mismo, se está depurando con Almacén el inventario de activos y revisión de los requerimientos por parte de las áreas  de la Entidad y establecer el plan de compra y distribución de los equipos. </t>
  </si>
  <si>
    <t xml:space="preserve">Se han realizado ajustes en los controles de seguridadd, ajuste de permisos en el Directorio activo y en los repositorios de información. 
Se han realizado campañas de sensibilización en seguridad de la información mediante divulgación a través de la cartelera digital y correo electrónico. </t>
  </si>
  <si>
    <t xml:space="preserve">Se establece en el Acuerdo de confidencialidad las politicas y lineamientos en cuanto al uso del usuario y contraseña para el uso de los recursos tecnológicos. Así mismo se planea efectuar una capacitación al personal que realiza administración y mantenimiento de los sistemas de información  sobre la seguridad en esta materia. </t>
  </si>
  <si>
    <t>1. Los funcionarios responsables de la actividad efectuaron la correspondiente verificación de las cifras previo a su registro en el aplicativo SIIF.  
2. La Coordinadora del GIT Presupuesto procedió con el envío de multiples comunicaciones y correos electrónicos a las dependencias con el objeto de generar alertas tempranas previas a la constitución de las Reservas y Cuentas por Pagar Presupuestales.
3. El GIT Presupuesto recordó a las dependencias responsables acerca de la observancia y cumplimiento de la Circular No. 25 de 2017, documento en el cual se registran las directrices de la Alta Dirección en función del cierre financiero, presupuestal, contable y de tesorería para el año 2017.</t>
  </si>
  <si>
    <t>1. Se continuó con la revisión periódica de la normatividad relativa a los impuestos y temas tributarios a nivel nacional, distrital, departamental y municipal. 
2. Se continuó con la digitalización de las declaraciones en nuestras bases de datos con sus respectivos soportes (conciliaciones elaboradas en el GIT de Asuntos Tributarios con la respectiva revisión de los GIT de Contabilidad y Tesorería). 
3. Se continuó con la actividad de digitalización de los archivos de la información exógena nacional, distrital y municipal.</t>
  </si>
  <si>
    <t>1. Se efectuaron las conciliaciones de cada actividad del proceso, se hizo el cierre del cuarto trimestre de 2017 y se realizaron varias reuniones con otras dependencias. 
2. Se generaron varias comunicaciones con destino a las dependencias proveedoras de información contable en las que se requería diversa información relacionada con las acciones encaminadas a mitigar el presente riesgo.</t>
  </si>
  <si>
    <t>Una vez se detectó alguna inconsistencia, el GIT Asuntos Tributarios elaboró y envió comunicación de manera inmediata al solicitante del pago en la que se informan las anomalías para que se produzcan las correcciones del caso. Se generaron los reportes de obligaciones,  PAC y saldos diarios durante el período.</t>
  </si>
  <si>
    <t>1. Permanentemente se imparten orientaciones a los funcionarios y contratistas de manera verbal y escrita, recordando la importancia del cumplimiento de los tiempos estipulados para la solicitud de comisiones. 
2. Se ejerce estricto cumplimiento al procedimiento P-GF-13  "Solicitud y Legalización de Comisiones de Servicio y/o Desplazamientos ".</t>
  </si>
  <si>
    <t>1. Se continúo con la interacción constante con los administradores del aplicativo ULISES, en el sentido de informar los fallos que este presente así como el seguimiento periódico a los compromisos instaurados en las reuniones realizadas períodos anteriores, con miras a mejorar el desempeño del software. 
2. Los funcionarios del GIT Comisiones y Desplazamientos realizan las actividades bajo su responsabilidad con especial sentido de exactitud en la labor designada.</t>
  </si>
  <si>
    <t>1. Se continuó ejerciendo el estricto cumplimiento de las actividades estipuladas en el procedimiento P-GF-4 "Trámite de Pago a Beneficiario Final". 
2. Los funcionarios involucrados en la cadena presupuestal mitigan la materialización del presente riesgo por medio de acciones de autocontrol que permiten la minimización de errores o fallos en la operación.</t>
  </si>
  <si>
    <t xml:space="preserve">Se estan adelantando las acciones respectivas relacionadas con la elaboración de las políticas de operación así como de los procedimientos con incidencia contable tal como se registró en el Plan de Acción de la Subdirección Financiera para el año 2018. </t>
  </si>
  <si>
    <t>De conformidad con lo establecido en el artículo 2.9.1.1.5 del Decreto 1068 de 2015, en Prosperidad Social se utiliza el Sistema Integrado de Información Financiera (SIIF) Nación en línea para el registro de toda la cadena presupuestal, lo que genera una mayor eficiencia y seguridad en el uso de los recursos. El sistema permite definir perfiles específicos a cada uno de los usuarios y el ingreso a la plataforma a través de token criptográfico para su autenticación.</t>
  </si>
  <si>
    <t xml:space="preserve">Se ingresó de manera oportuna y veraz la información al aplicativo en el caso de los contratistas (ULISES). Para los proveedores se crearon bases de datos con la información sobre embargos (Excel). </t>
  </si>
  <si>
    <t>Se concilió la información de SIIF Nación con la información reportada por las dependencias proveedoras de información contable. Los registros contables manuales se aprobaron en SIIF Nación por una persona diferente a la que los efectuó.</t>
  </si>
  <si>
    <t>Los funcionarios encargados de la custodia, control y manejo de los archivos realizaron la respectiva digitalización para consulta de archivos por parte de terceros. La directriz de la subdirección para la consulta de archivos establece que se debe remitir digitalmente la documentación escaneada que solicita el interesado, por lo que la manipulación de los documentos se centra en los funcionarios encargados del tema.</t>
  </si>
  <si>
    <t xml:space="preserve">En el sistema Integrado de Información Financiera - SIIF Nación- se definieron los  perfiles específicos a cada uno de los usuarios y el aplicativo garantiza el ingreso a la plataforma a través de token criptográfico para su autenticación. Se mantuvo actualizada la normatividad tanto nacional, distrital, municipal, y las bases de datos de consulta. </t>
  </si>
  <si>
    <t>De conformidad con lo establecido en el artículo 2.9.1.1.5 del Decreto 1068 de 2015, el DPS utiliza el Sistema Integrado de Información Financiera (SIIF) Nación en línea para el registro de toda la cadena presupuestal, lo que genera una mayor eficiencia y seguridad en el uso de los recursos. El sistema permite definir perfiles específicos a cada uno de los usuarios y el ingreso a la plataforma a través de token criptográfico para su autenticación.  Segregación de funciones  al interior del GIT Tesorería  para un control adicional para la generación de ordenes de pago.</t>
  </si>
  <si>
    <t xml:space="preserve">1. Previo al envío a las dependencias solicitantes de los CDP´s y RP´s, el Profesional Especializado del GIT Presupuesto expide y remite estos documentos al Coordinador del grupo, quien realiza una revisión final y los firma digitalmente.                                                                                       2. Se publicaron mensualmente los informes de ejecución presupuestal en el repositorio de información Calypso y en la página web de la entidad. </t>
  </si>
  <si>
    <t>El aplicativo ya cuenta con ingenieros de la oficina de tecnologías de la información para proveer los controles y la parametrización del mismo.</t>
  </si>
  <si>
    <t>El cronograma se socializó a las diferentes dependencias y se cumplió con la fecha de presentación del primer semestre</t>
  </si>
  <si>
    <t>Para las diferentes actualizaciones se solicita la respectiva justificación la cual pasa a todos los niveles de la OAP</t>
  </si>
  <si>
    <t>Se evidenció la publicación de G.INF.07 Guía para la gestión de documentos y expedientes electrónicos del Archivo General de la Nación, publicación realizada por el AGN  14-11-2017, la revisión a la normatividad se realiza mensualmente. 
Via correo electrónico fue remitida la guía al GIT de Soporte e Infraestructura Tecnologica.</t>
  </si>
  <si>
    <t>EL GIT de Gestión Documental, atiende los préstamos que le son solicitados, mediante la aplicación del procedimiento que se encuentra publicado en ISOLUCION, el control de dichos préstamos se realiza mediante el cumplimiento del diligenciamiento del formato Servicios Gestión y Administración Documental que igualmente está publicado en la herramienta.  El control del cumplimiento de estos documentos se realiza a través del recibido por parte del ususario solicitante, y devolución de los documentos, verificando folios y carpetas.
El 24 de marzo de 2018 se llevó a cabo una fumigación básica, como acción preventiva. EL GIT de Gestión Documental adelanta la estructuración de los requerimiento específicos para contratar la fumigación especializada una vez sean asignados los recursos necesarios.</t>
  </si>
  <si>
    <t>Se contrato personal de 4-72 para la organización del archivo de Gestión de Subdirección de Contratación. Subdirección Financiera, Dirección de Infraestructura, Subdirección de Talento Humano. Al personal de 4-72 se le capacitó en el contenido de la Guia el 12 de enero de 2018, la lista de asistencia reposa en los archivos del GIT.                                           En cuanto a la socialización, en las capacitaciones que se han adelantado sobre la herramienta DELTA, se vienen incluyendo los diferentes temas de Gestión Documental, entre los que se encuentra la organización de archivos de gestión de acuerdo con la GUÍA PARA LA ORGANIZACIÓN DE ARCHIVOS DE GESTIÓN, Versión 1 (G-GD-3 ) que se encuentra publicada en la INTRANET.</t>
  </si>
  <si>
    <t xml:space="preserve">Con el fin de organizar los archivos de gestión, la entidad adelanta la estructuración de la ficha técnica para contratar un nuevo depósito de archivo, para el control y administración del archivo de gestión. Es importante resaltar que el archivo de gestión es responsabilidad de las áreas productoras.
Se entregan los préstamos físicos mediante el PROCEDIMIENTO CONSULTA Y PRÉSTAMO DE DOCUMENTOS (P-GD-4) y el  formato Servicios gestión y Administración Documental, la mayoría de la información solicitada es remitida vía correo electrónico.                                                                                             Con base en la Ley 1712 de 2015, que trata del acceso a la información, conjuntamente con las capacitaciones que se han adelantado sobre la herramienta DELTA, se vienen incluyendo una parte de los temas de Gestión Documental y sobre la mencionada norma. </t>
  </si>
  <si>
    <t xml:space="preserve">Se adelantan planes de trabajo con cada uno de los operadores sociales, en estos planes se establecen actividades y tiempos de cumplimiento. </t>
  </si>
  <si>
    <t>El operador social entrega un informe mensual de ejecución financiera en un formato preestablecido por la Direccción de Acompañamiento Familiar y Comunitario. El supervisor del contrato hacer las respectiva verificación y da el visto bueno que avala la ejecución financiera.</t>
  </si>
  <si>
    <t>Se desarrolló el Módulo de seguridad y está en la fase de pruebas. Se ha revisado el inventario de las Bases de Datos para establecer un único repositorio de información para fuentes focalizadoras.</t>
  </si>
  <si>
    <t xml:space="preserve">Se han definido las necesidades para el levantamiento de requerimientos funcionales y no funcionales para el desarrollo del módulo de seguridad del aplicativo SFVE  y el inventario de las Bases de Datos como insumo de la focalización de este programa. </t>
  </si>
  <si>
    <t xml:space="preserve">Se ha venido actualizando y Publicando en Isolución los documentos y guías, así como la socialización de los lineamientos y políticas, tanto en medios digitales como en las jornadas de inducción y reinducción programadas por la Subdirección de Talento humano. 
La estrategia utilizada para verificar la implementación de los lineamientos y politicas se realiza mediante diversos metodos de seguimiento, como son el monitoreo de las politicas de antivirus, firewall y Directorio activo. Así mismo estamos en proceso precontracual  para la adquisición de un servicio de monitoreo para la gestión de Vulnerabilidades. </t>
  </si>
  <si>
    <t>Se realizó seguimiento a la ejecución contractual.</t>
  </si>
  <si>
    <t>El Manual de Crisis se ajustó y se encuentra en validación para pasar a dirección general.</t>
  </si>
  <si>
    <r>
      <rPr>
        <b/>
        <sz val="10"/>
        <color theme="1"/>
        <rFont val="Verdana"/>
        <family val="2"/>
      </rPr>
      <t xml:space="preserve">1. Elaborar una propuesta del documento técnico  de evaluación y su ficha de inversión y  realizar espacios  de socialización del documento:
</t>
    </r>
    <r>
      <rPr>
        <sz val="10"/>
        <color theme="1"/>
        <rFont val="Verdana"/>
        <family val="2"/>
      </rPr>
      <t xml:space="preserve">
• Documento técnico de evaluación
- Teniendo el alcance definido y la tabla de contenido o estructura del documento determinado, se inicia la construcción del Documento técnico de evaluación.
• Ficha de proyecto de inversión de Estudios y Evaluaciones
Luego de la formulación del proyecto en el aplicativo MGA - Metodología General Ajustada y la inscripción en el BPIN Banco de Proyectos de Inversión (SUIFP), se presenta por la entidad al Departamento Nacional de Planeación para el Control de viabilidad técnica (Tramite de validación control posterior).
Una vez realizada por el  DNP la verificación de la consistencia (Objetivos, actividades y productos – Cadena de valor, costos, indicadores, entre otros) de la información registrada para el proyecto en el SUIF, se concluye la no aprobación del proyecto. </t>
    </r>
    <r>
      <rPr>
        <b/>
        <sz val="10"/>
        <color theme="1"/>
        <rFont val="Verdana"/>
        <family val="2"/>
      </rPr>
      <t>ACTIVIDAD CUMPLIDA</t>
    </r>
    <r>
      <rPr>
        <sz val="10"/>
        <color theme="1"/>
        <rFont val="Verdana"/>
        <family val="2"/>
      </rPr>
      <t xml:space="preserve">
</t>
    </r>
    <r>
      <rPr>
        <b/>
        <sz val="10"/>
        <color theme="1"/>
        <rFont val="Verdana"/>
        <family val="2"/>
      </rPr>
      <t xml:space="preserve">
Evidencias publicadas en: \\Calypso\Prosperidad Social\Planeacion\2.GT Formulación y Evaluación\Procesos GITFYE\Proyecto de Inversion Evaluación</t>
    </r>
    <r>
      <rPr>
        <sz val="10"/>
        <color theme="1"/>
        <rFont val="Verdana"/>
        <family val="2"/>
      </rPr>
      <t xml:space="preserve">
</t>
    </r>
  </si>
  <si>
    <r>
      <rPr>
        <b/>
        <sz val="10"/>
        <color theme="1"/>
        <rFont val="Verdana"/>
        <family val="2"/>
      </rPr>
      <t xml:space="preserve">1. Elaborar una propuesta del documento técnico  de evaluación y su ficha de inversión y  realizar espacios  de socialización del documento:
</t>
    </r>
    <r>
      <rPr>
        <sz val="10"/>
        <color theme="1"/>
        <rFont val="Verdana"/>
        <family val="2"/>
      </rPr>
      <t xml:space="preserve">
• Documento técnico de evaluación
- Teniendo el alcance definido y la tabla de contenido o estructura del documento determinada, se inicia la construcción del Documento técnico de evaluación.
• Ficha de proyecto de inversión de Estudios y Evaluaciones
Luego de la formulación del proyecto en el aplicativo MGA - Metodología General Ajustada y la inscripción en el BPIN Banco de Proyectos de Inversión (SUIFP), se presenta por la entidad al Departamento Nacional de Planeación para el Control de viabilidad técnica (Tramite de validación control posterior).
Una vez realizada por el  DNP la verificación de la consistencia (Objetivos, actividades y productos – Cadena de valor, costos, indicadores, entre otros) de la información registrada para el proyecto en el SUIF, se concluye la no aprobación del proyecto.
</t>
    </r>
    <r>
      <rPr>
        <b/>
        <sz val="10"/>
        <color theme="1"/>
        <rFont val="Verdana"/>
        <family val="2"/>
      </rPr>
      <t xml:space="preserve">
Evidencias publicadas en: \\Calypso\Prosperidad Social\Planeacion\2.GT Formulación y Evaluación\Procesos GITFYE\Proyecto de Inversion Evaluación</t>
    </r>
    <r>
      <rPr>
        <sz val="10"/>
        <color theme="1"/>
        <rFont val="Verdana"/>
        <family val="2"/>
      </rPr>
      <t xml:space="preserve">
</t>
    </r>
    <r>
      <rPr>
        <b/>
        <sz val="10"/>
        <color theme="1"/>
        <rFont val="Verdana"/>
        <family val="2"/>
      </rPr>
      <t xml:space="preserve">
2.  Documento de análisis de las evaluaciones </t>
    </r>
    <r>
      <rPr>
        <sz val="10"/>
        <color theme="1"/>
        <rFont val="Verdana"/>
        <family val="2"/>
      </rPr>
      <t xml:space="preserve">
•  Luego del ajuste al formato de la matriz descriptiva, se realiza la sistematización de toda la información de las evaluaciones adelantadas en Prosperidad Social, para el posterior análisis.
El archivo contiene 59 registros, desde el año 2004 al 2017, contando con evaluaciones de los programas: RESA, FEST, Jóvenes en acción, Familias en Acción, IRACA entre otros.
Adicionalmente, en la página web de la entidad se realiza la modificación y actualización al link donde están publicadas las evaluaciones que se han realizado a los programas y  se asigna un micrositio, ubicado en el link de  Transparencia -  Planeación, este espacio cuenta con la información general del proceso de evaluación, los tipos de evaluación, los eslabones de la cadena de valor  y las evaluaciones realizadas en la entidad. Así mismo se habilito un espacio denominado Seguimiento Implementación a Recomendaciones de las Evaluaciones, el cual contiene los formatos de los Informes Finales de Seguimiento al Plan de Recomendaciones de las evaluaciones realizadas.
</t>
    </r>
    <r>
      <rPr>
        <b/>
        <sz val="10"/>
        <color theme="1"/>
        <rFont val="Verdana"/>
        <family val="2"/>
      </rPr>
      <t xml:space="preserve">Evidencias publicadas en:
\\Calypso\Prosperidad Social\Planeacion\2.GT Formulación y Evaluación\Evaluación\Estado Arte Evaluaciones Prosperidad Social\Matrices evaluaciones 2018
http://www.dps.gov.co/ent/gen/trs/Paginas/Procesos-de-Evaluaci%c3%b3n.aspx
</t>
    </r>
  </si>
  <si>
    <r>
      <t xml:space="preserve">Se realizó seguimiento a la implementación de las siguientes </t>
    </r>
    <r>
      <rPr>
        <u/>
        <sz val="10"/>
        <color theme="1"/>
        <rFont val="Verdana"/>
        <family val="2"/>
      </rPr>
      <t>evaluaciones externas:</t>
    </r>
    <r>
      <rPr>
        <sz val="10"/>
        <color theme="1"/>
        <rFont val="Verdana"/>
        <family val="2"/>
      </rPr>
      <t xml:space="preserve">
• Cero a Siempre: entrega y presentación del 4to producto
• ReSA: recibo a satisfacción del 3r producto 
• Más familias en Acción: diseño definitivo de la evaluación a contratar a través de DNP
• Más familias en Acción - Ajuste en discapacidad: diseño definitivo y TDR de la evaluación a contratar a través de UNICEF
Se realizó seguimiento a la implementación de las recomendaciones de las siguientes evaluaciones finalizadas:
</t>
    </r>
    <r>
      <rPr>
        <b/>
        <sz val="10"/>
        <color theme="1"/>
        <rFont val="Verdana"/>
        <family val="2"/>
      </rPr>
      <t xml:space="preserve">
• FEST:</t>
    </r>
    <r>
      <rPr>
        <sz val="10"/>
        <color theme="1"/>
        <rFont val="Verdana"/>
        <family val="2"/>
      </rPr>
      <t xml:space="preserve"> Se realizó el cuarto y último seguimiento a las 16 recomendaciones que surgen de la evaluación de operaciones del programa FEST, se concluye que fueron cumplidas en su totalidad. 
Estas recomendaciones mejoraron en términos de diseño y conceptualmente al Programa FEST, incluyendo el fortalecimiento de procesos y protocolos que se ajustaron para que el programa se lleve a cabo con efectividad cumpliendo sus objetivos. 
Se recolectaron las evidencias correspondientes y  se publicó el informe final en el micro sitio asignado en la página web de la entidad.
</t>
    </r>
    <r>
      <rPr>
        <b/>
        <sz val="10"/>
        <color theme="1"/>
        <rFont val="Verdana"/>
        <family val="2"/>
      </rPr>
      <t>• Reparación Colectiva:</t>
    </r>
    <r>
      <rPr>
        <sz val="10"/>
        <color theme="1"/>
        <rFont val="Verdana"/>
        <family val="2"/>
      </rPr>
      <t xml:space="preserve"> Se realizó el segundo seguimiento a las 12 recomendaciones de la evaluación institucional y de resultados del Programa de Reparación Colectiva – PRC y se recolectaron las evidencias correspondientes.
</t>
    </r>
    <r>
      <rPr>
        <b/>
        <sz val="10"/>
        <color theme="1"/>
        <rFont val="Verdana"/>
        <family val="2"/>
      </rPr>
      <t xml:space="preserve">• Jóvenes en Acción: </t>
    </r>
    <r>
      <rPr>
        <sz val="10"/>
        <color theme="1"/>
        <rFont val="Verdana"/>
        <family val="2"/>
      </rPr>
      <t xml:space="preserve">Se elaboró la matriz plan de implementación de las 18 recomendaciones de la evaluación de impacto del Programa Jóvenes en Acción.
</t>
    </r>
    <r>
      <rPr>
        <b/>
        <sz val="10"/>
        <color theme="1"/>
        <rFont val="Verdana"/>
        <family val="2"/>
      </rPr>
      <t>• IRACA:</t>
    </r>
    <r>
      <rPr>
        <sz val="10"/>
        <color theme="1"/>
        <rFont val="Verdana"/>
        <family val="2"/>
      </rPr>
      <t xml:space="preserve"> Se realizó el cuarto seguimiento a las recomendaciones de IRACA, generadas de la evaluación ejecutiva y se recolectaron las evidencias correspondientes, sin embargo se concluye que de las 20 recomendaciones que surgen de la evaluación ejecutiva del programa IRACA, 7 recomendaciones se llevaron a cabo en su totalidad quedando en estado “CUMPLIDO”, 1 recomendación no se Acoge y las 13 recomendaciones restantes registran una anotación de Pendiente, permaneciendo en estado “EN DESARROLLO”.
Estas recomendaciones pendientes, proyectan mejoras en términos de diseño y conceptualmente al Programa, en ese sentido se elaboran y ajustan documentos que hacen parte del kit metodológico del programa, el cual está compuesto por ocho módulos: 
- Módulo 1 – Aprestamiento local
- Módulo 2 – Socialización y concertación
- Módulo 3 – Vinculación y caracterización de hogares
- Módulo 4 – Visión de desarrollo.
- Módulo 5 - Diagnóstico y  formulación participativa
- Módulo 6 - Viabilización y  asignación de recursos
- Módulo 7 - Implementación de proyectos 
- Módulo 8 - Cierre de la implementación.
Los últimos 4 módulos, del 5 al 8, se encuentra en el proceso de corrección de estilo por parte del socio operador y se planea que para el mes de Septiembre de 2018, estén aprobados  por el equipo IRACA para la utilización por parte de los socios operadores.  
Así las cosas, en el mes de Octubre del año 2018, se realizará un seguimiento puntual a la entrega de los 4 módulos pendientes (Módulo 5 - Diagnóstico y  formulación participativa, Módulo 6 - Viabilización y  asignación de recursos, Módulo 7 - Implementación de proyectos y Módulo 8 - Cierre de la implementación) del kit metodológico del programa.
</t>
    </r>
    <r>
      <rPr>
        <b/>
        <sz val="10"/>
        <color theme="1"/>
        <rFont val="Verdana"/>
        <family val="2"/>
      </rPr>
      <t>Evidencias publicadas en:  \\Calypso\Prosperidad Social\Planeacion\2.GT Formulación y Evaluación\Evaluación</t>
    </r>
    <r>
      <rPr>
        <sz val="10"/>
        <color theme="1"/>
        <rFont val="Verdana"/>
        <family val="2"/>
      </rPr>
      <t xml:space="preserve">
</t>
    </r>
  </si>
  <si>
    <t>Los funcionarios de la Oficina de Control Interno participaron en el curso de "NORMAS INTERNACIONALES DE AUDITORIA", por cada auditoria se está firmando la carta de representación, se anexan soportes.</t>
  </si>
  <si>
    <t>Mensualmente se realiza seguimiento al Programa Anual de Auditorias, Asesorias, Acompañamientos y seguimientos e informes de Ley - PASI 2018, evidencia la carpeta física de seguimiento al PASI.</t>
  </si>
  <si>
    <t>Se realizaron mesas de trabajo en las cuales se dio asesoria respecto de la identificación de riesgos, causas y controles.  Asi mismo se diseñó e implementó la matriz de evaluación en la efectividad de los controles de los procesos la cual se usó como base para el informe de seguimiento al mapa de riesgos de corrupción.  Se tienen actas de las mesas de trabajo realizadas y la matriz respectiva, las cuales se anexan.</t>
  </si>
  <si>
    <t>La publicación de los informes de ley e informes de auditoria, se ha llevado a cabo oportunamente conforme lo establecido en la normatividad vigente y la ley 1712, en la página WEB de Prosperdidad Social, como se evidencia en este enlace: http://www.dps.gov.co/SCI/Paginas/default.aspx. Se anexan correos mediante los cuales se solicita la publicación respectiva.</t>
  </si>
  <si>
    <t>Se elaboraron y firmaron los acuerdos de confidencialidad por todos los auditores de la Oficina de Control Interno, respecto a la no existencia de conflicto de interés, inhabilidades, incompatibilidades, y el pacto de confidencialidad como evidencia se anexan los acuerdos firmados.</t>
  </si>
  <si>
    <r>
      <t xml:space="preserve">Para el primer trimestre se brindo acompañamiento a las áreas en la elaboración de estudios previos como se describe a continuación
</t>
    </r>
    <r>
      <rPr>
        <b/>
        <sz val="10"/>
        <color theme="1"/>
        <rFont val="Verdana"/>
        <family val="2"/>
      </rPr>
      <t xml:space="preserve">ENERO: 2 </t>
    </r>
    <r>
      <rPr>
        <sz val="10"/>
        <color theme="1"/>
        <rFont val="Verdana"/>
        <family val="2"/>
      </rPr>
      <t xml:space="preserve">Acompañamientos - Se apoyaron los procesos;  i) Transporte de Carga de Donaciones, ii) Vigilancia Judicial
</t>
    </r>
    <r>
      <rPr>
        <b/>
        <sz val="10"/>
        <color theme="1"/>
        <rFont val="Verdana"/>
        <family val="2"/>
      </rPr>
      <t xml:space="preserve">FEBRERO: 4 </t>
    </r>
    <r>
      <rPr>
        <sz val="10"/>
        <color theme="1"/>
        <rFont val="Verdana"/>
        <family val="2"/>
      </rPr>
      <t xml:space="preserve">Acompañamientos - Se apoyaron los procesos: i) Plan de Bienestar, ii) Impresos, iii) IPV, iv) Transporte de Carga Donaciones 
</t>
    </r>
    <r>
      <rPr>
        <b/>
        <sz val="10"/>
        <color theme="1"/>
        <rFont val="Verdana"/>
        <family val="2"/>
      </rPr>
      <t xml:space="preserve">MARZO: 6 </t>
    </r>
    <r>
      <rPr>
        <sz val="10"/>
        <color theme="1"/>
        <rFont val="Verdana"/>
        <family val="2"/>
      </rPr>
      <t xml:space="preserve">Acompañamientos - Se apoyaron los procesos: i) Mantenimiento Muro Verde, ii) Transporte de Carga Donaciones, iii) Área Protegida, iv) Acondicionamiento Físico, v) Dotación Servidores, vi) Adquisición de telefonía IP
</t>
    </r>
    <r>
      <rPr>
        <b/>
        <sz val="10"/>
        <rFont val="Verdana"/>
        <family val="2"/>
      </rPr>
      <t xml:space="preserve">ABRIL: </t>
    </r>
    <r>
      <rPr>
        <sz val="10"/>
        <rFont val="Verdana"/>
        <family val="2"/>
      </rPr>
      <t>5 Acompañamientos - Se apoyaron los procesos : i) vigilancia y seguridad privada ii) acuerdo marco de tiquetes iii) mantenimiento de vehículos iv) dotación v) mantenimiento telefonía ip</t>
    </r>
  </si>
  <si>
    <r>
      <rPr>
        <b/>
        <u/>
        <sz val="10"/>
        <color theme="1"/>
        <rFont val="Verdana"/>
        <family val="2"/>
      </rPr>
      <t>MAYO</t>
    </r>
    <r>
      <rPr>
        <sz val="10"/>
        <color theme="1"/>
        <rFont val="Verdana"/>
        <family val="2"/>
      </rPr>
      <t xml:space="preserve">: 1 (Mesa de trabajo proceso "Transporte Donaciones" del día 25). </t>
    </r>
    <r>
      <rPr>
        <b/>
        <u/>
        <sz val="10"/>
        <color theme="1"/>
        <rFont val="Verdana"/>
        <family val="2"/>
      </rPr>
      <t>JUNIO</t>
    </r>
    <r>
      <rPr>
        <sz val="10"/>
        <color theme="1"/>
        <rFont val="Verdana"/>
        <family val="2"/>
      </rPr>
      <t xml:space="preserve"> 3 (Mesa de trabajo proceso "Seguridad de la Información" del 25 de junio, Mesa de Trabajo proceso "Bonos redimibles por Combustible" del día 25 de junio, Mesa de trabajo programa "Mi Negocio" día 4). </t>
    </r>
    <r>
      <rPr>
        <b/>
        <u/>
        <sz val="10"/>
        <color theme="1"/>
        <rFont val="Verdana"/>
        <family val="2"/>
      </rPr>
      <t>JULIO</t>
    </r>
    <r>
      <rPr>
        <sz val="10"/>
        <color theme="1"/>
        <rFont val="Verdana"/>
        <family val="2"/>
      </rPr>
      <t xml:space="preserve"> 7 (Proceso de tecnología IP día 7, Adquisición UPS día 9, Sistema de Bicicletas día 9, Bolsa de repuestos día 18, Dotación día 17, Bolsa de repustos día 10, Capacidades y habilidades empresariales día 26) </t>
    </r>
  </si>
  <si>
    <r>
      <t xml:space="preserve">Se realizaron las siguientes mesas de trabajo  cuya finalidad fue la de apoyar en la elaboración de la investigación de mercado:
</t>
    </r>
    <r>
      <rPr>
        <b/>
        <u/>
        <sz val="10"/>
        <color theme="1"/>
        <rFont val="Verdana"/>
        <family val="2"/>
      </rPr>
      <t>ENERO:</t>
    </r>
    <r>
      <rPr>
        <sz val="10"/>
        <color theme="1"/>
        <rFont val="Verdana"/>
        <family val="2"/>
      </rPr>
      <t xml:space="preserve"> i) Proceso Donaciones
</t>
    </r>
    <r>
      <rPr>
        <b/>
        <u/>
        <sz val="10"/>
        <color theme="1"/>
        <rFont val="Verdana"/>
        <family val="2"/>
      </rPr>
      <t>FEBRERO:</t>
    </r>
    <r>
      <rPr>
        <sz val="10"/>
        <color theme="1"/>
        <rFont val="Verdana"/>
        <family val="2"/>
      </rPr>
      <t xml:space="preserve"> i) Bienestar y acondicionamiento, ii) Impresos, iii) Donaciones, iv) Transporte, carga y papelería, v) IPV6.
</t>
    </r>
    <r>
      <rPr>
        <b/>
        <u/>
        <sz val="10"/>
        <color theme="1"/>
        <rFont val="Verdana"/>
        <family val="2"/>
      </rPr>
      <t>MARZO:</t>
    </r>
    <r>
      <rPr>
        <sz val="10"/>
        <color theme="1"/>
        <rFont val="Verdana"/>
        <family val="2"/>
      </rPr>
      <t xml:space="preserve"> i) Operador, ii) Adquisiciones aires I
</t>
    </r>
    <r>
      <rPr>
        <b/>
        <u/>
        <sz val="10"/>
        <color theme="1"/>
        <rFont val="Verdana"/>
        <family val="2"/>
      </rPr>
      <t>ABRIL:</t>
    </r>
    <r>
      <rPr>
        <sz val="10"/>
        <color theme="1"/>
        <rFont val="Verdana"/>
        <family val="2"/>
      </rPr>
      <t xml:space="preserve"> Se desarrolló una mesa de trabajo el día 3 de abril para hacer la revisión de la ficha técnica repuestos.</t>
    </r>
  </si>
  <si>
    <r>
      <rPr>
        <b/>
        <u/>
        <sz val="10"/>
        <color theme="1"/>
        <rFont val="Verdana"/>
        <family val="2"/>
      </rPr>
      <t>JUNIO</t>
    </r>
    <r>
      <rPr>
        <sz val="10"/>
        <color theme="1"/>
        <rFont val="Verdana"/>
        <family val="2"/>
      </rPr>
      <t xml:space="preserve">: 1 (Se hizo una mesa de trabajo con la Subdirección Financiera para la revisión del proceso "Asuntos Tributarios" con fecha del 13 de junio.
</t>
    </r>
    <r>
      <rPr>
        <b/>
        <u/>
        <sz val="10"/>
        <color theme="1"/>
        <rFont val="Verdana"/>
        <family val="2"/>
      </rPr>
      <t>JULIO</t>
    </r>
    <r>
      <rPr>
        <sz val="10"/>
        <color theme="1"/>
        <rFont val="Verdana"/>
        <family val="2"/>
      </rPr>
      <t xml:space="preserve"> 2 (Proceso para contratar la consulta de normatividad Tributaria, departamental y municiapal del día 13, Revisión de ficha técnica Mantenimiento de Plantas eléctricas del día 5) </t>
    </r>
    <r>
      <rPr>
        <b/>
        <u/>
        <sz val="10"/>
        <color theme="1"/>
        <rFont val="Verdana"/>
        <family val="2"/>
      </rPr>
      <t xml:space="preserve">
AGOSTO:</t>
    </r>
    <r>
      <rPr>
        <sz val="10"/>
        <color theme="1"/>
        <rFont val="Verdana"/>
        <family val="2"/>
      </rPr>
      <t xml:space="preserve">  1 (Modificatorio Plan de Capacitación día 3)</t>
    </r>
  </si>
  <si>
    <t xml:space="preserve">Para los diferentes procesos que se vienen adelantado en la presente vigencia, no han sido modificados estudios previos después de haber sido publicados. </t>
  </si>
  <si>
    <t>El 16 de Febrero se realizó charla informativa con los integrantes del GIT Precontractual.</t>
  </si>
  <si>
    <t>El 25 de Junio se realizó charla informativa con los integrantes del GIT Precontractual</t>
  </si>
  <si>
    <t>Los contratos que han sido suscritos en el primer cuatrimestre de la vigencia 2018, en su totalidad han sido legalizados mediante la aprobación de póliza y mediante expedición de registro presupuestal, por tal motivo se puede determinar que en este momento el riesgo se encuentra controlado</t>
  </si>
  <si>
    <r>
      <rPr>
        <b/>
        <u/>
        <sz val="10"/>
        <color theme="1"/>
        <rFont val="Verdana"/>
        <family val="2"/>
      </rPr>
      <t>MESAS DE TRABAJO:</t>
    </r>
    <r>
      <rPr>
        <sz val="10"/>
        <color theme="1"/>
        <rFont val="Verdana"/>
        <family val="2"/>
      </rPr>
      <t xml:space="preserve"> Se desarrollaron las siguientes mesas de trabajo con el objeto de apoyar la liquidación de los siguientes convenios: i)  Convenio 15 de 2009, ii) Convenio FIP 181 de 2005 iii) En el mes de Abril se desarrollaron mesas de trabajo en apoyo a los siguientes convenios: 181-2017, Mesa de Trabajo Dirección General y Secretaría Genera, Mesa de Trabajo Subdirecciones. 
</t>
    </r>
    <r>
      <rPr>
        <b/>
        <u/>
        <sz val="10"/>
        <color theme="1"/>
        <rFont val="Verdana"/>
        <family val="2"/>
      </rPr>
      <t>CHARLAS GIT</t>
    </r>
    <r>
      <rPr>
        <sz val="10"/>
        <color theme="1"/>
        <rFont val="Verdana"/>
        <family val="2"/>
      </rPr>
      <t xml:space="preserve">: </t>
    </r>
    <r>
      <rPr>
        <b/>
        <u/>
        <sz val="10"/>
        <color theme="1"/>
        <rFont val="Verdana"/>
        <family val="2"/>
      </rPr>
      <t>ABRIL</t>
    </r>
    <r>
      <rPr>
        <sz val="10"/>
        <color theme="1"/>
        <rFont val="Verdana"/>
        <family val="2"/>
      </rPr>
      <t>.</t>
    </r>
    <r>
      <rPr>
        <b/>
        <sz val="10"/>
        <color theme="1"/>
        <rFont val="Verdana"/>
        <family val="2"/>
      </rPr>
      <t xml:space="preserve"> </t>
    </r>
    <r>
      <rPr>
        <sz val="10"/>
        <color theme="1"/>
        <rFont val="Verdana"/>
        <family val="2"/>
      </rPr>
      <t>Acta 1</t>
    </r>
    <r>
      <rPr>
        <b/>
        <sz val="10"/>
        <color theme="1"/>
        <rFont val="Verdana"/>
        <family val="2"/>
      </rPr>
      <t xml:space="preserve"> </t>
    </r>
    <r>
      <rPr>
        <sz val="10"/>
        <color theme="1"/>
        <rFont val="Verdana"/>
        <family val="2"/>
      </rPr>
      <t xml:space="preserve">del 11 donde se hizo reorganización del GIT, desarrollo de audiencias en mesas de trabajo, SECOP, </t>
    </r>
  </si>
  <si>
    <r>
      <rPr>
        <b/>
        <u/>
        <sz val="10"/>
        <color theme="1"/>
        <rFont val="Verdana"/>
        <family val="2"/>
      </rPr>
      <t>MESAS DE TRABAJO:</t>
    </r>
    <r>
      <rPr>
        <sz val="10"/>
        <color theme="1"/>
        <rFont val="Verdana"/>
        <family val="2"/>
      </rPr>
      <t xml:space="preserve"> 
</t>
    </r>
    <r>
      <rPr>
        <b/>
        <u/>
        <sz val="10"/>
        <color theme="1"/>
        <rFont val="Verdana"/>
        <family val="2"/>
      </rPr>
      <t>MAYO</t>
    </r>
    <r>
      <rPr>
        <sz val="10"/>
        <color theme="1"/>
        <rFont val="Verdana"/>
        <family val="2"/>
      </rPr>
      <t xml:space="preserve">: 3 (Mesa de trabajo Articulación de Oferta Social día 30, Mesa de trabajo GIT Paz y Desarrollo día 3 y 24, Mesa de Trabajo Inclusión Productiva día 31) </t>
    </r>
    <r>
      <rPr>
        <b/>
        <u/>
        <sz val="10"/>
        <color theme="1"/>
        <rFont val="Verdana"/>
        <family val="2"/>
      </rPr>
      <t>JUNIO</t>
    </r>
    <r>
      <rPr>
        <sz val="10"/>
        <color theme="1"/>
        <rFont val="Verdana"/>
        <family val="2"/>
      </rPr>
      <t xml:space="preserve">: 1 (Mesa de trabajo del día 18) </t>
    </r>
    <r>
      <rPr>
        <b/>
        <u/>
        <sz val="10"/>
        <color theme="1"/>
        <rFont val="Verdana"/>
        <family val="2"/>
      </rPr>
      <t>JULIO:</t>
    </r>
    <r>
      <rPr>
        <sz val="10"/>
        <color theme="1"/>
        <rFont val="Verdana"/>
        <family val="2"/>
      </rPr>
      <t xml:space="preserve"> 3 (Casos especiales de liquidación de la DISH del día 25, liquidación GIT Emprendimiento DIP del día 3, contrato FIP-14-2018)  </t>
    </r>
    <r>
      <rPr>
        <b/>
        <u/>
        <sz val="10"/>
        <color theme="1"/>
        <rFont val="Verdana"/>
        <family val="2"/>
      </rPr>
      <t xml:space="preserve">AGOSTO: </t>
    </r>
    <r>
      <rPr>
        <sz val="10"/>
        <color theme="1"/>
        <rFont val="Verdana"/>
        <family val="2"/>
      </rPr>
      <t xml:space="preserve">1 mesa de trabajo para la evaluación de la liquidación de convenios en Euros del día 9.
</t>
    </r>
    <r>
      <rPr>
        <b/>
        <u/>
        <sz val="10"/>
        <color theme="1"/>
        <rFont val="Verdana"/>
        <family val="2"/>
      </rPr>
      <t>CHARLAS GIT:</t>
    </r>
    <r>
      <rPr>
        <sz val="10"/>
        <color theme="1"/>
        <rFont val="Verdana"/>
        <family val="2"/>
      </rPr>
      <t xml:space="preserve"> </t>
    </r>
    <r>
      <rPr>
        <b/>
        <u/>
        <sz val="10"/>
        <color theme="1"/>
        <rFont val="Verdana"/>
        <family val="2"/>
      </rPr>
      <t>MAYO:</t>
    </r>
    <r>
      <rPr>
        <sz val="10"/>
        <color theme="1"/>
        <rFont val="Verdana"/>
        <family val="2"/>
      </rPr>
      <t xml:space="preserve"> Del día 4 donde se hizo seguimiento de tareas, evaluación de perdidas de competencia, seguimiento a contratos vencidos. </t>
    </r>
    <r>
      <rPr>
        <b/>
        <u/>
        <sz val="10"/>
        <color theme="1"/>
        <rFont val="Verdana"/>
        <family val="2"/>
      </rPr>
      <t>JULIO:</t>
    </r>
    <r>
      <rPr>
        <sz val="10"/>
        <color theme="1"/>
        <rFont val="Verdana"/>
        <family val="2"/>
      </rPr>
      <t xml:space="preserve"> Unificación de criterios y revisión de documentos radicados para liquidación, implementación de hoja de ruta para liquidación. </t>
    </r>
    <r>
      <rPr>
        <b/>
        <u/>
        <sz val="10"/>
        <color theme="1"/>
        <rFont val="Verdana"/>
        <family val="2"/>
      </rPr>
      <t xml:space="preserve">AGOSTO: </t>
    </r>
    <r>
      <rPr>
        <sz val="10"/>
        <color theme="1"/>
        <rFont val="Verdana"/>
        <family val="2"/>
      </rPr>
      <t>Seguimiento de tareas y reportes, programación de mesas de trabajo, liquidación de ordenes de compra y aceptación de ofertas.</t>
    </r>
  </si>
  <si>
    <t>Se realizó la revisión por parte de la coordinadora del GIT Precontractual y la Subdirectora de Contratación a los siguientes procesos: 
Subdirección de Operaciones: materiales de ferretería, vigilancia y seguridad privada, mantenimiento de muro verde, mantenimiento de vehículos.
Subdirección de Talento Humano: Bienestar laboral, servicio de área protegida, dotación, acondicionamiento físico y deportivo.
Infraestructura y Servicios de Tecnologías de la Información: Adquisición de equipos de Tecnología IP, almacenamiento y soporte de ON SITE, custodia de medios magnéticos, certificado de firma digital
Oficina Asesora Jurídica: Vigilancia judicial
Oficina Asesora de Comunicaciones: Logística de Eventos</t>
  </si>
  <si>
    <t>Fueron revisados por parte de la coordinación y del la Subdirección de Contratación los siguientes procesos:
1) Adquisición de Swiches 19 de Julio
2) Transporte de Donaciones  25 de Julio
3) Proceso de Enejenación de Bienes 14 de Agosto</t>
  </si>
  <si>
    <t>Se valida en Talento Humano si los funcionarios integrantes del GIT Precontractual firmaron el Acuerdo Individual de Confidencialidad y Manejo de la Información y se realiza la firma del formato por parte de los funcionarios que estaban pendientes de su diligenciamiento. Se realiza la entrega en Talento Humano mediante radicado M-2018-2102-000049</t>
  </si>
  <si>
    <t>Los siguientes funcionarios ingresaron al grupo en el mes de julio y agosto de 2018:
ANDRES LEONARDO FLOREZ OSPINA
FLOR ESPERANZA ENCISO GARZÓN
Ambos suscribieron el acuerdo de confidencialidad de la entidad la cual se encuentra en la Subdirección de Talento Humano</t>
  </si>
  <si>
    <t>Orientar a los contratistas sobre los requisitos que se deben cumplir para la legalización del contrato y realizar seguimiento constante de la expedición de los registros presupuestales.</t>
  </si>
  <si>
    <t>A la fecha hay 4 procesos que se encuentran en legalización, sin embargo están en el tiempo contemplado para su legalización.
1. Contrato No. 446 (mantenimiento de UPS): en aprobación de póliza
2. Contrato No. 457 (mantenimiento cableado estructurado): en aprobación de póliza
3. Contrato No. 458 (adquisición licencias adobe): en aprobación de póliza
4. Órdenes de compra: 30820, 30821, 30823, 30824 (dotaciones): En registro presupuestal.</t>
  </si>
  <si>
    <r>
      <t xml:space="preserve">Se hicieron las siguientes actividades como mecanismos de control y verificación de la información reportada en los diferentes sistemas de información a cargo de la Entidad.
</t>
    </r>
    <r>
      <rPr>
        <b/>
        <u/>
        <sz val="10"/>
        <color theme="1"/>
        <rFont val="Verdana"/>
        <family val="2"/>
      </rPr>
      <t>CAMARA DE COMERCIO:</t>
    </r>
    <r>
      <rPr>
        <sz val="10"/>
        <color theme="1"/>
        <rFont val="Verdana"/>
        <family val="2"/>
      </rPr>
      <t xml:space="preserve"> Se hizo auditoría a 134  contratos suscritos entre las vigencias 2011 a 2017, de la información reportada  y se encontró lo siguiente: i) Contratos que no fueron cargados 15, ii) Contratos ANSPE que no fueron cargados 21, iii) Contratos registrados correctamente 98.
</t>
    </r>
    <r>
      <rPr>
        <b/>
        <u/>
        <sz val="10"/>
        <color theme="1"/>
        <rFont val="Verdana"/>
        <family val="2"/>
      </rPr>
      <t>SICON:</t>
    </r>
    <r>
      <rPr>
        <sz val="10"/>
        <color theme="1"/>
        <rFont val="Verdana"/>
        <family val="2"/>
      </rPr>
      <t xml:space="preserve"> Se hizo revisión por parte de la Contratista Diana Marcela Martínez de la Base de Datos los siguientes días: 9 de Abril de 2018, 23 de Marzo de 2018. Por parte del funcionario Mario Alejandro Gonzales los días: 27 y 28 de Marzo, 
</t>
    </r>
    <r>
      <rPr>
        <b/>
        <u/>
        <sz val="10"/>
        <color theme="1"/>
        <rFont val="Verdana"/>
        <family val="2"/>
      </rPr>
      <t xml:space="preserve">SECOP: </t>
    </r>
    <r>
      <rPr>
        <sz val="10"/>
        <color theme="1"/>
        <rFont val="Verdana"/>
        <family val="2"/>
      </rPr>
      <t>Se hizo una verificación de los contratos y convenios que se encuentran publicados en este aplicativo el día 14 de febrero, por parte de la funcionaria July Patricia García Mora. Por parte del funcionario Mario Alejandro Gonzales se revisó información publicada en SECOP los días: 7 y 8 de Marzo.</t>
    </r>
  </si>
  <si>
    <r>
      <t xml:space="preserve">Se hicieron las siguientes actividades como mecanismos de control y verificación de la información reportada en los diferentes sistemas de información a cargo de la Entidad.
</t>
    </r>
    <r>
      <rPr>
        <b/>
        <u/>
        <sz val="10"/>
        <color theme="1"/>
        <rFont val="Verdana"/>
        <family val="2"/>
      </rPr>
      <t>CAMARA DE COMERCIO:</t>
    </r>
    <r>
      <rPr>
        <sz val="10"/>
        <color theme="1"/>
        <rFont val="Verdana"/>
        <family val="2"/>
      </rPr>
      <t xml:space="preserve"> Se hizo auditoría a 1937  contratos suscritos entre las vigencias 2009 a 2018, de la información reportada  y se encontró lo siguiente: i) Contratos que no fueron cargados 531, ii) Contratos ANSPE que no fueron cargados 4, iii) Contratos registrados correctamente 1402, iv) Liquidados 240, v) Terminados 247.
</t>
    </r>
    <r>
      <rPr>
        <b/>
        <u/>
        <sz val="10"/>
        <color theme="1"/>
        <rFont val="Verdana"/>
        <family val="2"/>
      </rPr>
      <t>SICON:</t>
    </r>
    <r>
      <rPr>
        <sz val="10"/>
        <color theme="1"/>
        <rFont val="Verdana"/>
        <family val="2"/>
      </rPr>
      <t xml:space="preserve"> Se hizo revisión de la base de datos y se identificaron contratos que deben ser modificados en la Dependencia que tiene asignados, fueron identificados un total de: 16 contratos de la DIP, 
</t>
    </r>
    <r>
      <rPr>
        <b/>
        <u/>
        <sz val="10"/>
        <color theme="1"/>
        <rFont val="Verdana"/>
        <family val="2"/>
      </rPr>
      <t xml:space="preserve">SECOP: </t>
    </r>
    <r>
      <rPr>
        <sz val="10"/>
        <color theme="1"/>
        <rFont val="Verdana"/>
        <family val="2"/>
      </rPr>
      <t>Se hizo auditoria al aplicativo de los contratos y convenios que se encuentran publicados en este aplicativo en el mes de junio, se encontraron falencias en el cargue de información y se solicitó el día 25 de junio al coordinador identificada.</t>
    </r>
  </si>
  <si>
    <t>Verificar el diligenciamiento por parte de los contratistas del formato de control.</t>
  </si>
  <si>
    <t>Para la primera actividad:
1. Se realizó el 23 de agosto de 2018 reunión con funcionarios de los diferentes grupos internos de la Subdireccion de Operaciones con el fin de replantear los procedimientos establecidos en la Guía para la elaboración del Plan de Mantenimiento Preventivo para Bienes Muebles e Inmuebles y poder definir de manera conjunta el diseño del Plan de mantenimiento para la vigencia 2019. La reunión fue dirigida por la funcionaria RITA DEL CARMEN MOLINARES. (Evidencia acta de la reunión).
2. A nivel central y regional se viene realizando los mantenimientos requeridos
3. Se elaboró la ficha técnica para el contrato de recarga y mantenimiento de equipos extintores. (Pendiente aprobación)
4. Se vienen realizando los mantenimientos preventivos y correctivos a los diferentes vehículos de propiedad de la entidad.
Para la segunda Actividad:
1. El formato F-AL-24 Solicitud de Requerimientos Locativos que se encuentra documentado actualmente es complemento para la planeación anual de mantenimientos locativos. Sin embargo, a través de la mesa de ayuda se vienen recibiendo la totalidad de requerimientos a nivel central y regional.
Como resultado del seguimiento por parte del Grupo Interno de Servicio de la Subdirección de Operaciones a la mesa de ayuda, durante el primer semestre del año 2018, se evidenciaron 746 solicitudes de mantenimientos a los bienes e inmuebles de propiedad o bajo la responsabilidad de PROSPERIDAD SOCIAL. Dentro de la categoría de mantenimiento podemos destacar solicitudes concernientes a los siguientes mantenimientos: archivadores, bibliotecas, puestos de trabajo, sillas, baños, cielo raso, cubierta, eléctrico, hidráulico, iluminación, pared, piso, puertas y ventanas entre otros.</t>
  </si>
  <si>
    <t xml:space="preserve">1, Se realizo el conteo de los bienes ubicados en la Bodega, la cual fue clasificada  en Bodegas A,B,C (Equipos de Computo , Comunicación) y D (Equipos de Computo-Impresoras). Se anexa evidencia en PDF.                                                               2.  Teniendo en cuenta las revisiones por parte de las diferentes dependencias que intervienen en el proceso de  ingreso y salida de bienes fué necesario la realización de reuniones con el GIT Donaciones y Cooperación Internacional, GIT Tecnologias de la Información, GIT Control Interno Disciplinario durante el segundo trimestre de 2018.                                                                                                 En cuanto al Reglamento Operativo para el manejo y control administrativo de los bienes de Prosperidad Social, se publico en la página Web de la Entidad  durante el periodo del 23 de julio al 6 de agosto de 2018, documento que fue necesario ajustar de conformidad a las observaciones de la Oficina Asesora Juridica. Actualmente, se cuenta con el documento aprobado el cual debe ser firmado por los que en el intervinieron, a la fecha esta pendiente la firma del Contador el cual esta en receso por vacaciones reintegrandose el día 29 de agosto de 2018. La Resolución esta elaborada una vez se cuente con el Reglamento firmado sera firmada por la Directora de la Entidad.  </t>
  </si>
  <si>
    <t>1.  Por el GIT Contabilidad se ingresaron todos los movimientos realizados (Entrada, Salidas y Traslados Durante el segundo trimestre de 2018 y teniendo en cuenta la  generación de los estados financieros) en el aplicativo complementario de bienes PCT del primer trimestre, los cuales se continúan haciendo diariamente.  
2.  Teniendo en cuenta que se contará con el "Reglamento Operativo para el manejo y control Administrativo de los bienes de Prosperidad Social", una vez este aprobado se realizara la socialización durante el tercer trimestre de 2018,  primeramente al GIT Administración de Bienes por parte de la Dra. Olga Patricia Peña y posteriormente el GIT Administración de Bienes a los técnicos y asistentes administrativos a nivel nacional y regional.</t>
  </si>
  <si>
    <t xml:space="preserve">Los abogados en el territorio hacen seguimiento de los procesos e informan las novedades a través de correo electrónico a nivel nacional.
A traveé de LITIGANDO.COM, se realiza el  seguimiento de los procesos judiciales a nivel nacional. </t>
  </si>
  <si>
    <t>Se estableció como custodio al funcionario Arturo Rodríguez.  Se efectuó la ordenación de todo el Archivo de acuerdo a los parámetros establecidos por el AGN.</t>
  </si>
  <si>
    <t>De acuerdo a los parámetros establecidos por el AG, se realiza la tarea de mantener en estricto orden el archivo de la Oficina Asesora Juridica. Se realiza ordenación y archivo de los archivos de Gestión.</t>
  </si>
  <si>
    <t>A través de ASTREA se realiza el reporte y seguimiento de los procesos que ingresan, se han realizado mejoras del aplicativo para realizar seguimiento a los procesos de Restitucion de Tierras. (07 de Mayo).</t>
  </si>
  <si>
    <t>1. Se continúo con la interacción constante con los administradores del aplicativo ULISES, en el sentido de informar los fallos que este presente así como el seguimiento periódico a los compromisos instaurados en las reuniones realizadas períodos en anteriores, con miras a mejorar el desempeño del software. 
2. Los funcionarios del GIT Comisiones y Desplazamientos realizan las actividades bajo su responsabilidad con especial sentido de exactitud en la labor designada.</t>
  </si>
  <si>
    <t>1. Se continuó ejerciendo el estricto cumplimiento de las actividades estipuladas en el procedimiento P-GF-4 "Trámite de Pago a Beneficiario Final". 
2. Los funcionarios involucrados en la cadena presupuestal mitigan la materialización del presente riesgo por medio de acciones de autocontrol que permiten la minimización de errores o fallos en la operación, en especial aquellos que gestionan el perfil SIIF "Autorizador Endoso".</t>
  </si>
  <si>
    <t>Los funcionarios encargados de la custodia, control y manejo de los archivos han continuado con la respectiva digitalización para la consulta de archivos por parte de terceros. La directriz de la subdirección para la consulta de archivos establece que se debe remitir digitalmente la documentación escaneada que solicita el interesado, por lo que la manipulación de los documentos se centra en los funcionarios encargados del tema.</t>
  </si>
  <si>
    <t>Se encuentran en proceso de revisión, aprobación y publicación los siguientes documentos los cuales una vez adopatdos fortaleceran la mitigación del riesgo:  
- Resolución por medio de la cual se regula la Resolución No. 03440 de 2016 mediante la cual se creó el Comité Técnico de Sostenibilidad Contable y se adopta su reglamento.
- Reglamento Operativo para el Manejo y Control de Bienes:
- Guía para el cálculo de provisiones y reconocimiento contable de los procesos judiciales, arbitramentos y conciliaciones extrajudiciales en los que la Entidad es parte y embargos de cuentas bancarias.
- Procedimiento: Elaboración de Estados e Informes Financieros y Contables intermedios y de cierre de año.
- Guía para la legalización de recursos.
- Política de Gestión Financiera.
- Reglamento de Cajas Menores. 
- Se actualizó la caracterización del proceso de Gestión Financiera en lo concerniente a las actividades del Nuevo Marco Normativo de Contabilidad Pública para Entidades de Gobierno.</t>
  </si>
  <si>
    <t>1. Se revisaron, actualizaron y publicaron los procedimientos de expedición y/o modificación de CDP´s y RP´s, en consonancia con el aplicativo "Sisgestión"  
2. Se continuó con la actividad de autocontrol relacionada con la revisión y verificación previa al envío a las dependencias solicitantes de los CDP´s y RP´s, en la que  el Profesional Especializado del GT Presupuesto expide y remite estos documentos al Coordinador del GT, quien realiza una revisión final y los firma digitalmente.                                                                        
3. Se continuó con la publicación mensual de  los informes de ejecución presupuestal en el repositorio de información Calypso y en la página web de la entidad. Se continuó con la publicación mensual de los listados de CDP´s y RP´s en el repositorio Calypso el cual pueder verificado en la siguiente ruta: Red/Calypso/dps/Financiera/Presupuesto</t>
  </si>
  <si>
    <t>1. Se continuó con la revisión periódica de la normatividad relativa a los impuestos y temas tributarios a nivel nacional, distrital, departamental y municipal. 
2. Los miembros (3 funcionarias) del GT Asuntos Tributarios asistieron al Seminario de Actualización en Gestión Tributaria y Retención en la Fuente para el Sector Público.
2. Se continuó con la digitalización de las declaraciones en nuestras bases de datos con sus respectivos soportes (conciliaciones elaboradas en el GIT de Asuntos Tributarios con la respectiva revisión de los GIT de Contabilidad y Tesorería). Esta actividad puede ser verificada a través de las siguientes rutas del repositorio Calypso: calypso\DPS\Financiera\FIP\Contabilidad\PROVEEDORES\IMPUESTOS TERRITORIALES\2DECLARACIONES.
calypso\DPS\Financiera\FIP\Contabilidad\PROVEEDORES\CONTABILIDAD YAIR\MEDIOS MAGNETICOS CONVENIOS
3. Se continuó con la actividad de digitalización de los archivos de la información exógena nacional, distrital y municipal. Se puede verificar en el repositorio Calypso en los siguientes enlaces: calypso\DPS\Financiera\FIP\Contabilidad\PROVEEDORES\IMPUESTOS TERRITORIALES\2DECLARACIONES.
calypso\DPS\Financiera\FIP\Contabilidad\PROVEEDORES\CONTABILIDAD YAIR\MEDIOS MAGNETICOS CONVENIOS</t>
  </si>
  <si>
    <t>1. Se continuaron efectuando las conciliaciones enunciadas en la fila "Actividad del Proceso" del presente documento. Se procedió con los respectivos cierres contables del primer y segundo trimestre de 2018. Las respectivas evidencias pueden ser consultadas en el repositorio Calypso a través de la siguiente ruta: 
Red/Calypso/dps/Financiera/ACSocial/MAPA DE RIESGOS/2018/2 Seguimiento, así como en la página web de la Entidad mediante el siguiente enlace: http://www.dps.gov.co/ent/ifc/Paginas/Estados-Financieros.aspx</t>
  </si>
  <si>
    <t>Detectado algún tipo de inconsistencia, el GT Asuntos Tributarios elaboró y envió comunicación de manera inmediata al solicitante del pago en la que se informan las anomalías para que se produzcan las correcciones del caso, las respectivas evidencias se encuentran consignadas en la siguiente ruta del repositorio: Red\Calypso\DPS\Financiera\FIP\Contabilidad\PROVEEDORES\COMPARTIDA CONTA\DEVOLUCION CUENTAS E IMPUESTOS\CUENTAS\2018.
Los funcionarios encargados de adelantar los tramites de pago, cumplen con las actividades estipuladas en el procedimiento P-GF-4 "Trámite de Pago a Beneficiario Final".
Se actualizó el procedimiento P-GF-15 "Solicitud Modificaciones PAC".
Se generaron los reportes de obligaciones,  PAC y saldos diarios durante el período.</t>
  </si>
  <si>
    <t>1. Se continuó con la permanentemente orientación a los funcionarios y contratistas de manera verbal y escrita, recordando la importancia del cumplimiento de los tiempos estipulados para la solicitud de comisiones, gestión que puede ser verificada en la siguiente ruta del repositorio:
Red/Calypso/dps/Financiera/ACSocial/MAPA DE RIESGOS/2018/2 
2. Como actividad de autocontrol, se continuó ejerciendo estricto cumplimiento al procedimiento P-GF-13  "Solicitud y Legalización de Comisiones de Servicio y/o Desplazamientos " así como a la Resolución vigente la cual reglamenta el trámite de comisiones de servicios, viáticos, desplazamientos y gastos de viaje .</t>
  </si>
  <si>
    <t xml:space="preserve">De conformidad con lo establecido en el artículo 2.9.1.1.5 del Decreto 1068 de 2015, en Prosperidad Social se utiliza el Sistema Integrado de Información Financiera (SIIF) Nación en línea para el registro de toda la cadena presupuestal, lo que genera una mayor eficiencia y seguridad en el uso de los recursos. El sistema permite definir perfiles específicos a cada uno de los usuarios y el ingreso a la plataforma a través de token criptográfico para su autenticación. En la siguiente ruta del repositorio Calypso es posible evidenciar la delimitación de los perfiles de los usuarios SIIF de la Entidad, así como la asignación de los respectivos certificados de firma digital : Red/Calypso/dps/Financiera/ACSocial/MAPA DE RIESGOS/2018/2 </t>
  </si>
  <si>
    <t xml:space="preserve">Se ingresó de manera oportuna y veraz la información al aplicativo en el caso de los contratistas (ULISES). Para los proveedores se crearon bases de datos con la información sobre embargos (Excel). Es posible localizar la respectiva evidencia de la mencionada actividad en el repositorio institucional a través de la ruta: Red/Calypso/dps/Financiera/ACSocial/MAPA DE RIESGOS/2018/2 </t>
  </si>
  <si>
    <t>De conformidad con lo establecido en el artículo 2.9.1.1.5 del Decreto 1068 de 2015, el DPS utiliza el Sistema Integrado de Información Financiera (SIIF) Nación en línea para el registro de toda la cadena presupuestal, lo que genera una mayor eficiencia y seguridad en el uso de los recursos. El sistema permite definir perfiles específicos a cada uno de los usuarios y el ingreso a la plataforma a través de token criptográfico para su autenticación.  Segregación de funciones  al interior del GIT Tesorería  para un control adicional para la generación de ordenes de pago. 
Red/Calypso/dps/Financiera/ACSocial/MAPA DE RIESGOS/2018/2 Seguimiento</t>
  </si>
  <si>
    <t xml:space="preserve">No obstante los controles existentes y dado que se trató de una decisión adoptada por la Alta Dirección, el presente riesgo quedó evidenciado con la suscripción del Contrato de Fiducia Mecantil de Administración y Pagos No. 714 de 2017 "Obras para la Prosperidad", según los hallazgos de la Contraloría General de la República - CGN para la vigencia 2017. El tratamiento al presente, se efectuará a través de la implementación de acciones correctivas instauradas en el Plan de Mejoramiento respectivo, el cual podrá ser visualizado en la siguiente ruta: Red/Calypso/dps/Financiera/ACSocial/MAPA DE RIESGOS/2018/2 </t>
  </si>
  <si>
    <t>Se concilió la información de SIIF Nación con la información reportada por las dependencias proveedoras de información contable. Los registros contables manuales se aprobaron en SIIF Nación por una persona diferente a la que los efectuó. Es posible visualizar las evidencias en el repositorio de la Entidad siguiendo la ruta: Red/Calypso/dps/Financiera/ACSocial/MAPA DE RIESGOS/2018/2 Seguimiento</t>
  </si>
  <si>
    <t>En el sistema Integrado de Información Financiera - SIIF Nación- se definieron los  perfiles específicos a cada uno de los usuarios y el aplicativo garantiza el ingreso a la plataforma a través de token criptográfico para su autenticación. Se mantuvo actualizada la normatividad tanto nacional, distrital, municipal, y las bases de datos de consulta. Se puede verificar la ejecución de las actividades mencionadas en el siguiente enlace en Calypso: Red/Calypso/dps/Financiera/ACSocial/MAPA DE RIESGOS/2018/2 Seguimiento</t>
  </si>
  <si>
    <t>a) Se realizó el  consolidado del reporte de atención presencial a los ciudadanos en las Direcciones Regionales durante los meses de enero, febrero, marzo,  abril, mayo, junio y julio del año en curso.  
b) Se encuentra publicado en la página Web los informes de oportunidad a la gestión de peticiones del  1er y  2do trimestre de 2018.
c) Semanalmente se enviaron correos de seguimiento al tablero de control del módulo de peticiones  en DELTA a cada dependencia y los GIT con la finalidad de que dichas dependencias depuren su tablero y lo tengan al día.
d) Se presenta seguimiento constante a la implementación del módulo de peticiones Delta por parte de la mesa de soporte Delta
e) Se realizaron retroalimentaciones a funcionarios que solicitaron la misma a través de la mesa de soporte Delta .
f) Se envió a la coordinadora del GIT unas presentaciones sobre documento Guía Protocolo de Atención y Servicio al Ciudadano para su aprobación y posterior divulgación a toda la Entidad.</t>
  </si>
  <si>
    <r>
      <t xml:space="preserve">
a)  Basados en el reporte de espacios de participación realizado en el primer semestre del año, se realizaron algunos ajustes al formato de reporte, de modo que exista mayor claridad en la información reportada. 
b) Se envío una comunicación a los Directores Regionales y áreas misionales, solicitando confirmar las personas con las que debemos dialogar sobre el tema de participación ciudadana, en el que está incluido como lineamiento el tema del reporte de espacios de participación. adjuntar la comunicación que envío Yolima el viernes 
Confirmados los funcionarios de las Direcciones Regionales que asumirán este tema, se enviará el correo solicitando la información sobre espacios de participación.  
c)</t>
    </r>
    <r>
      <rPr>
        <sz val="10"/>
        <color rgb="FFFF0000"/>
        <rFont val="Verdana"/>
        <family val="2"/>
      </rPr>
      <t xml:space="preserve"> </t>
    </r>
    <r>
      <rPr>
        <sz val="10"/>
        <rFont val="Verdana"/>
        <family val="2"/>
      </rPr>
      <t xml:space="preserve">Se está elaborando el curso virtual de participación ciudadana el cual será la estrategia para cualificar al personal de la entidad sobre el tema especifico y los responsables de su desarrollo. </t>
    </r>
    <r>
      <rPr>
        <sz val="10"/>
        <color theme="1"/>
        <rFont val="Verdana"/>
        <family val="2"/>
      </rPr>
      <t xml:space="preserve">
d)  Se Aprobó por el Comité Institucional de Gestión y Desarrollo el documento de Política de Participación y Servicio al Ciudadano. 
e) Se completo (cronogramas) el documento de "Componentes Estratégicos para la promoción y fortalecimiento de la participación ciudadana en la Entidad" el cual desarrolla 6 líneas estratégicas ha desarrollar desde este año hasta el 2020. 
f)  Se realizaron mesas de trabajo con las misionales para identificar el estado de cumplimiento de los requisitos de MIPG sobre  participación ciudadana en la Entidad.  
Siendo una de las líneas de los "Componentes Estratégicos para la promoción y fortalecimiento de la participación ciudadana en la Entidad", se avanzó en la construcción del Modelo de participación y Servicio al ciudadano, el cual desarrolla toda la orientación técnica para el ejercicio de la participación de la ciudadanía en el ciclo de gestión de la Entidad.  Actualmente, este modelo se encuentra en fase de validación. 
g) Se ajustó y actualizó la caracterización del proceso de Participación Ciudadana, está pendiente concertar una reunión para validar la caracterización con la Secretaría General.</t>
    </r>
  </si>
  <si>
    <t xml:space="preserve">a) Se hizo una reunión de seguimiento con la Direccion Regional Bogotá de los puntos de atención red cades y supercades Bogotá. ( En esta reunión se reportan y se pone en conocimiento las dificultades a nivel de tecnología que se hayan presentado en los puntos).
b) Se realizó la actualización del consolidado de los protocolos de oferta institucional el 8 de Junio.  
c) Se ajustó el Modelo Institucional de Participación Ciudadana y Servicio al Ciudadano y actualmente inició la etapa de validación con las áreas misionales, la Oficina Asesora de Planeación y las Direcciones Regionales.
d) Se envió a la coordinadora del GIT unas presentaciones sobre documento Guía Protocolo de Atención y Servicio al Ciudadano para su aprobación y posterior divulgación a toda la Entidad.
e) Se realizó la actualización de consolidado de protocolos de oferta institucional el 8 de Junio.  </t>
  </si>
  <si>
    <t xml:space="preserve">a) Se realizaron reuniones de seguimiento al aplicativo DELTA.
b) Se realizó el  consolidado del reporte de atención presencial a los ciudadanos en las Direcciones Regionales durante los meses de enero, febrero, marzo,  abril, mayo, junio y julio del año en curso.  
c) Se encuentra publicado en la página Web los informes de oportunidad a la gestión de peticiones del  1er y  2do trimestre de 2018.
d) Semanalmente se enviaron correos de seguimiento al tablero de control del módulo de peticiones  en DELTA a cada dependencia y los GIT con la finalidad de que dichas dependencias depuren su tablero y lo tengan al día.
e) Se presenta seguimiento constante a la implementación del módulo de peticiones Delta por parte de la mesa de soporte Delta
f) Se realizó el  consolidado del reporte de atención presencial a los ciudadanos en las Direcciones Regionales durante los meses de enero, febrero, marzo,  abril, mayo, junio y julio del año en curso.  </t>
  </si>
  <si>
    <t>a) Se actualizó el manual de oferta institucional.
b) Se actualizó y se aprobó la Carta de Trato Digno, posteriormente se publicó en la pagina Web de la Entidad.
c) Se envió a la coordinadora del GIT unas presentaciones sobre documento Guía Protocolo de Atención y Servicio al Ciudadano para su aprobación y posterior divulgación a toda la Entidad.
d) Se solicitó a Américas resumen de las campañas de SMS solicitadas por los programas para los ciudadanos.</t>
  </si>
  <si>
    <t>Mediante correo electrónico del 10 de mayo de 2018, se socializó con los funcionarios del Grupo presentación del Instituto de Estudios del Ministerio Público -Procuraduría General de la Nación, referente a las comunicaciones y notificaciones en el proceso disciplinario.</t>
  </si>
  <si>
    <t>De forma mensual se envía a través de correo electrónico a los funcionarios que sustancian los distintos procesos disciplinarios, el listado de los expedientes con términos próximos a vencer.</t>
  </si>
  <si>
    <t>Se corre el proceso antifraudes, identificando posibles inconsistencias en la información.
Búsqueda de complemento de convenio con el Ministerio de Salud para identificar efectivamente menores de edad fallecidos</t>
  </si>
  <si>
    <r>
      <rPr>
        <b/>
        <sz val="10"/>
        <rFont val="Verdana"/>
        <family val="2"/>
      </rPr>
      <t xml:space="preserve">Familias en Acción: </t>
    </r>
    <r>
      <rPr>
        <sz val="10"/>
        <rFont val="Verdana"/>
        <family val="2"/>
      </rPr>
      <t>Se puso en operación en SIFA el "Módulo de Gestión POA" que a su vez integra 4 módulos. (Registro de cumplimientos, Seguimiento a cumplimientos, Reportes de Gestión y Configuración POA). A la fecha se han hecho registros de cumplimientos de 1.101 municipios y 3 corregimientos de diferenctes actividades y las Direcciones Regionales han venido adelantado seguimiento con revisión de lo registrado y las evidencias y en algunos casos se han efectuado rechazos a lo reportado lo que ha conllevado a nuevos registros y cargue de evidencias con la información adecuadamente diligenciada y correcta. En Comités Municipales de Seguimiento  ya se ha dado inicio a la revisión del estado de los Convenios Interadministrativos, tomando como insumo el cumplimiento reporatado por cada municipio en el "Módulo de Gestión POA". Se hicieron videoconferencias con las Direcciones Regionales con el fin de asesorar y resolver dudas respecto a la Herramienta tecnológica y al POA. Se han realizado visitas técnicas a las Direcciones Regionales de Antioquía, Boyacá, Casanare, Meta, Magdalena, las cuales fueron priorizadas con el fin de apoyar y asesorar el manejo del "Módulo de Gestión POA". Se ha implementado una estrategia comunicativa para estar informando actividades con fechas de vencimiento, recomendaciones para cumplimiento de actividades y TIPS para optimizar la gestión del módulo; dirigida a las Direcciones Regionales. Se han remitido 3 reportes de cumplimiento municipales a las Direcciones Regionales como apoyo a la labor de seguimiento. 
POA Bogotá. El instrumento de seguimiento fue validado por la Secretaria de Educación y Salud y se adelantó el primer seguimiento del Convenio Interadministrativo con Secretaría de Educación. 
En junio 25 y agosto 21 se llevaron a cabo los Comités Operativos de MFA correspondientes al tercera y cuarta entrega de incentivos de 2018. En dichos comités se ha dado respuesta a las situaciones o casos especiales en la operación del programa en cada ciclo.|</t>
    </r>
    <r>
      <rPr>
        <b/>
        <sz val="10"/>
        <rFont val="Verdana"/>
        <family val="2"/>
      </rPr>
      <t xml:space="preserve">
Jóvenes en Acción: </t>
    </r>
    <r>
      <rPr>
        <sz val="10"/>
        <rFont val="Verdana"/>
        <family val="2"/>
      </rPr>
      <t xml:space="preserve">Se ha cargado en el one drive el POA correspondiente para cada uno de los convenios Interadministrativos suscritos con el Programa , las IES,  el SENA y los Municipios y se programó la capacitación para su manejo y gestión por parte de las IES y Municipios. Se está trabajando en el proceso de socialización con el territorio a fin de dar inicio con la implementación de cada uno de los POA ( IES, Municipios y SENA) 
*Se remitieron los </t>
    </r>
    <r>
      <rPr>
        <i/>
        <sz val="10"/>
        <rFont val="Verdana"/>
        <family val="2"/>
      </rPr>
      <t>Lineamientos informe de supervisión convenios MFA - Primer semestre 2018 a las Direcciones Regionales para el diligenciamiento y entrega de los informes de supervisión, remitiendo Módelo de Informe. Estos informes están siendo revisados por el GIT Seguimiento y Monitoreo en cuanto a la forma de diligenciamiento ya que posteriormente deben ser remitidos por cada municipio a la Subdirección de Contratos y Gestión Documental.</t>
    </r>
    <r>
      <rPr>
        <sz val="10"/>
        <rFont val="Verdana"/>
        <family val="2"/>
      </rPr>
      <t xml:space="preserve">
*Se realizan periódicamente reuniones de Comité de Coordinadores en las cuales se revisa la operación de los programas y se establecen lineamientos generales
*Se generan informes de alertas de calidad de la información por parte del grupo Antifraudes. Informes generados: *Verificar el estado de las familias y beneficiarios del programa Más Familias en Acción que se les aplicó un reingreso por revocatoria de acto administrativo * Verificar el archivo de menores fallecidos, reportados por el Ministerio de Salud y Protección Social a través de PISIS, del programa Más Familias en Acción. * Verificar las fechas de nacimiento de los NNA del programa Más Familias en Acción.
*Se ha continuado la actualización de los documentos de los programas como son Guías Operativas las cuales se adoptan a partir de un ejercicio de construcción colectiva, son aprobadas en Comité de Coordinadores y posteriormente publicadas y socializadas (JeA: Guía Sobre Novedades, Pre-registro Y Registro, Peticiones, Quejas y Reclamos - MFA: Veirificación de Incentivos en salud y Educación). Estos documentos se han socializado a través de publicación y de videoconferencia con las Direcciones Regionales.
</t>
    </r>
  </si>
  <si>
    <r>
      <t xml:space="preserve">*Se realizó el cruce en la plataforma  de integración del SISPRO Sistema Integral de Información de Protección Social – PISIS del Ministerio de Salud y Protección Social.
*Se incorporaron al SIG los formatos de notificación por aviso y personal, citación para notificación personal, fijación de listado y publicación; los cuales hacen parte del procedimiento de debido proceso.
*En desarrollo el   Plan Operativo Anual - POA del </t>
    </r>
    <r>
      <rPr>
        <b/>
        <sz val="10"/>
        <color indexed="8"/>
        <rFont val="Verdana"/>
        <family val="2"/>
      </rPr>
      <t>programa MFA</t>
    </r>
    <r>
      <rPr>
        <sz val="10"/>
        <color indexed="8"/>
        <rFont val="Verdana"/>
        <family val="2"/>
      </rPr>
      <t xml:space="preserve"> como  instrumento de seguimiento, el cual incluye 41 actividades. Los diferentes equipos regionales actualmente avanzan en la ejecución de las actividades previstas, iniciaron cargue en el "Módulo de Gestión POA" en SIFA. A la fecha se han hecho registros  de cumplimientos de 1.104 municipios de diferenctes actividades y las Direcciones Regionales han venido adelantado seguimiento con revisión de lo registrado y las evidencias y en algunos casos se han efectuado rechazos a lo reportado lo que ha conllevado a nuevos registros y cargue de evidencias. En Comités Municipales de Seguimiento  ya se ha dado inicio a la revisión del estado de los Convenios Interadministrativos, tomando como insumo el cumplimiento reportado por cada municipio en el "Módulo de Gestión POA". 
POA Bogotá. El instrumento de seguimiento fue validado por la Secretaria de Educación y Salud y se adelantó el primer seguimiento del Convenio Interadministrativo con Secretaría de Educación.  A partir del 17 de agosto al 4 de septiembre se realizan las reuniones de los Comités de Seguimiento de los Convenios, en los cuales se revisara el avance en la ejecución de los mismos, tomando como insumo el reporte realizado por cada municipio en el Módulo de Gestión POA.
*Dentro del POA MFA existen dos actividades que realizan los municipios en relación al tema: Promover los Comités Municipales de Certificación y realizar la notificación de los actos administrativos de suspendidos, a las cuales se les hace seguimiento.
*Se remitieron los Lineamientos informe de supervisión convenios MFA - Primer semestre 2018 a las Direcciones Regionales para el diligenciamiento y entrega de los informes de supervisión, remitiendo Módelo de Informe. Estos informes están siendo revisados por el GIT Seguimiento y Monitoreo en cuanto a la forma de diligenciamiento ya que posteriormente deben ser remitidos por cada municipio a la Subdirección de Contratos y Gestión Documental.
*Se llevó a cabo a la actualización de guías de verificación de salud y educación en las cuales se establece el papel de los comités municipales de certificación. 
</t>
    </r>
    <r>
      <rPr>
        <b/>
        <sz val="10"/>
        <color indexed="8"/>
        <rFont val="Verdana"/>
        <family val="2"/>
      </rPr>
      <t>Jóvenes en Acción:</t>
    </r>
    <r>
      <rPr>
        <sz val="10"/>
        <color indexed="8"/>
        <rFont val="Verdana"/>
        <family val="2"/>
      </rPr>
      <t xml:space="preserve"> Se ha cargado en el one drive el POA correspondiente para cada uno de los convenios Interadministrativos suscritos con el Programa , las IES,  el SENA y los Municipios y se programó la capacitación para su manejo y gestión por parte de las IES y Municipios.</t>
    </r>
  </si>
  <si>
    <r>
      <rPr>
        <b/>
        <sz val="10"/>
        <color indexed="8"/>
        <rFont val="Verdana"/>
        <family val="2"/>
      </rPr>
      <t xml:space="preserve">Más Familias en Acción: </t>
    </r>
    <r>
      <rPr>
        <sz val="10"/>
        <color indexed="8"/>
        <rFont val="Verdana"/>
        <family val="2"/>
      </rPr>
      <t xml:space="preserve">El Módulo de administración de usuarios de SIFA se encuentra en funcionamiento para todo el país. El GIT Sistemas de Información realizó capacitaciones en todo el país excepto Guanía y Vichada, con el objetivo de validar la usabilidad del módulo y tener controles de seguridad en el acceso de usuarios. 
</t>
    </r>
    <r>
      <rPr>
        <b/>
        <sz val="10"/>
        <color indexed="8"/>
        <rFont val="Verdana"/>
        <family val="2"/>
      </rPr>
      <t xml:space="preserve">Jóvenes en Acción: </t>
    </r>
    <r>
      <rPr>
        <sz val="10"/>
        <color indexed="8"/>
        <rFont val="Verdana"/>
        <family val="2"/>
      </rPr>
      <t xml:space="preserve">Se ha trabajado en conjunto con el territorio en la consecución y debido diligenciamiento de los acuerdos de confidencialidad, es importante anotar que esta actividad se hace de manera periódica con el fin de mantener actualizada la base de datos de los funcionarios que en el marco de los convenios interadministrativos deben tener acuerdos de confidencialidad. </t>
    </r>
  </si>
  <si>
    <r>
      <rPr>
        <b/>
        <sz val="10"/>
        <rFont val="Verdana"/>
        <family val="2"/>
      </rPr>
      <t>Jóvenes en Acción</t>
    </r>
    <r>
      <rPr>
        <sz val="10"/>
        <rFont val="Verdana"/>
        <family val="2"/>
      </rPr>
      <t xml:space="preserve"> ha llevado a cabo actividades dirigidas al blindaje electoral y para evitar la permeabilidad y malos manejos del Programa por diferentes actores políticos en el territorio, entre estas actividades se encuentran:
1. Piezas comunicativas en redes sociales 
2. divulgación del blindaje electoral en escenarios como los comités operativos de IES y comités operativos de seguimiento en municipios
3. Correos electrónicos informando a los Directores Regionales de PS, Gestores Territoriales del Programa JeA y a los enlaces de las partes interesadas (IES, Alcaldías y entidades del orden nacional) sobre este tema. 
Para fortalecer el seguimiento a los convenios Interadministrativos suscritos con el Programa , las IES,  el SENA y los Municipios se ha cargado en el one drive el POA correspondiente  y se realizó capacitación al equipo Nivel Nacional para su manejo y gestión por parte de las IES y Municipios. Se está trabajando en el proceso de socialización con el territorio, a fin de dar inicio a la implementación de cada uno de los POA
*Se han realizado los comités operativos para el seguimiento de los ciclos operativos 1, 2, 3 y 4 en los cuales se hace revisión de casos especiales y seguimiento a la liquidación de incentivos.
</t>
    </r>
    <r>
      <rPr>
        <b/>
        <sz val="10"/>
        <rFont val="Verdana"/>
        <family val="2"/>
      </rPr>
      <t>Más Familas en Acción:</t>
    </r>
    <r>
      <rPr>
        <sz val="10"/>
        <rFont val="Verdana"/>
        <family val="2"/>
      </rPr>
      <t xml:space="preserve"> En los meses de Mayo a Agosto se preparó el kit de la línea de participación social y fue socializado y enviado a las distintas regionales. También se remitieron los lineamientos específicos para la realización de los espacios de participación social del programa MFA con los profesionales encargados del componente de Bienestar Comunitario de cada una de las regionales, en dichos lineamientos se dan las recomendaciones e indicaciones para la realización transparente y para el buen uso del nombre del programa MFA en las Asambleas municipales cuyo propósito principal es la elección de madres líderes y la rendición de cuentas del programa.  A 29 de agosto de 2018,  132 municipios han reportado la realización de Asambleas municipales (12% avance), sin ninguna queja o novedad relacionada con el mal uso del nombre del programa para fines políticos.
Actualmente se está haciendo seguimiento por parte de las regionales y del GIT Territorios y Poblaciones a la programación y ejecución de las asambleas en el resto del país, al respecto, para el mes de  Septiembre se tienen programadas cerca de 702 Asambleas Municipales (lo que corresponde aproximadamente al 63% de cubrimiento) .
*Se ha continuado la actualización de los documentos de los programas como son Guías Operativas las cuales se adoptan a partir de un ejercicio de construcción colectiva, son aprobadas en Comité de Coordinadores y posteriormente publicadas y socializadas (JeA: Guía Sobre Novedades, Pre-registro Y Registro, Peticiones, Quejas y Reclamos - MFA: Veirificación de Incentivos en salud y Educación). Estos documentos se han socializado a través de publicación y de videoconferencia con las Direcciones Regionales.
*En desarrollo el   Plan Operativo Anual - POA del programa MFA como  instrumento de seguimiento, el cual incluye 41 actividades. Los diferentes equipos regionales actualmente avanzan en la ejecución de las actividades previstas, iniciaron cargue en el "Módulo de Gestión POA" en SIFA. A la fecha se han hecho registros  de cumplimientos de 1.104 municipios de diferenctes actividades y las Direcciones Regionales han venido adelantado seguimiento con revisión de lo registrado y las evidencias y en algunos casos se han efectuado rechazos a lo reportado lo que ha conllevado a nuevos registros y cargue de evidencias. En Comités Municipales de Seguimiento  ya se ha dado inicio a la revisión del estado de los Convenios Interadministrativos, tomando como insumo el cumplimiento reportado por cada municipio en el "Módulo de Gestión POA". 
POA Bogotá. El instrumento de seguimiento fue validado por la Secretaria de Educación y Salud y se adelantó el primer seguimiento del Convenio Interadministrativo con Secretaría de Educación.  A partir del 17 de agosto al 4 de septiembre se realizan las reuniones de los Comités de Seguimiento de los Convenios, en los cuales se revisara el avance en la ejecución de los mismos, tomando como insumo el reporte realizado por cada municipio en el Módulo de Gestión POA.
*Se remitieron los Lineamientos informe de supervisión convenios MFA - Primer semestre 2018 a las Direcciones Regionales para el diligenciamiento y entrega de los informes de supervisión, remitiendo Módelo de Informe. Estos informes están siendo revisados por el GIT Seguimiento y Monitoreo en cuanto a la forma de diligenciamiento ya que posteriormente deben ser remitidos por cada municipio a la Subdirección de Contratos y Gestión Documental.
**Se realizan periódicamente reuniones de Comité de Coordinadores en las cuales se revisa la operación de los programas y se establecen lineamientos generales
 </t>
    </r>
  </si>
  <si>
    <r>
      <rPr>
        <b/>
        <sz val="10"/>
        <color indexed="8"/>
        <rFont val="Verdana"/>
        <family val="2"/>
      </rPr>
      <t xml:space="preserve">Familias en Acción: </t>
    </r>
    <r>
      <rPr>
        <sz val="10"/>
        <color indexed="8"/>
        <rFont val="Verdana"/>
        <family val="2"/>
      </rPr>
      <t xml:space="preserve">Se generaron instructivos de pagos para el segundo y tercer ciclo 2018 con los lineamientos para la entrega de incentivos y la formalización de las fechas correspondientes. Se llevan a cabo los comités operativos con los bancos en los cuales se rinde cuenta de la ejecución del ciclo de pagos correspondiente. 
</t>
    </r>
    <r>
      <rPr>
        <b/>
        <sz val="10"/>
        <color indexed="8"/>
        <rFont val="Verdana"/>
        <family val="2"/>
      </rPr>
      <t xml:space="preserve">
Jóvenes en Acción: </t>
    </r>
    <r>
      <rPr>
        <sz val="10"/>
        <color indexed="8"/>
        <rFont val="Verdana"/>
        <family val="2"/>
      </rPr>
      <t>Se continúan realizando las actividades descritas en el periodo anterior, sumado a ello  se envió de bases de datos a los Gestores Territoriales a fin de hacer una búsqueda puntual para lograr el cobro de las TMC correspondientes a cada Participante.</t>
    </r>
  </si>
  <si>
    <r>
      <rPr>
        <b/>
        <sz val="10"/>
        <color indexed="8"/>
        <rFont val="Verdana"/>
        <family val="2"/>
      </rPr>
      <t xml:space="preserve">Familias en Acción: </t>
    </r>
    <r>
      <rPr>
        <sz val="10"/>
        <color indexed="8"/>
        <rFont val="Verdana"/>
        <family val="2"/>
      </rPr>
      <t xml:space="preserve">En mayo 31 de 2018  y en junio 5 se realizaron los  comités operativos con Banco Agrario y Davivienda para evaluar ciclo 2-2018, revisar los resultados, hacer seguimiento a compromisos pendientes y definir la estrategia del tercer  pago 2018.  En agosto 16 y  28 de 2018 se realizaron  comités operativo con Banco Agrario y Davivienda  para evaluar ciclo 3-2018, revisar los resultados, hacer seguimiento a compromisos pendientes y definir la estrategia para ciclo cuarto.
Se realiza la planeación de cada ciclo de entrega de incentivos la cual se socializa con los equipo regionales. Se realizaron dos video conferencias con las Regionales y una con el Municipio de Cartagena. Se realizaron 2 reuniones de planeación donde se trataron temas de logistica para Uribia, Alto Andagueda, Herrera, Caño Mochuelo entre otros temas y para  3 ciclo 2018 se realizó reunión relacionada con temas de logisitica y jornadas de bancarización y pagos  para Caño Mochuelo. Se asistió a la reunion citada por la Procuraduria del Valle y la personenia de Buenaventura para el Plan de Mejora de entrega de incentivos.
Se realizaron visitas de apoyo en las jornadas de entregas de acuerdo con el cronograma. Se realizo acompañamiento a los masivos de Tumaco, Buenaventura, Riohacha y Quibdo.
(Riohacha, Leticia, Mahates; San Pedro, Hispania, Betulia, Marinilla) 
</t>
    </r>
    <r>
      <rPr>
        <b/>
        <sz val="10"/>
        <color indexed="8"/>
        <rFont val="Verdana"/>
        <family val="2"/>
      </rPr>
      <t xml:space="preserve">
Jóvenes en Acción:</t>
    </r>
    <r>
      <rPr>
        <sz val="10"/>
        <color indexed="8"/>
        <rFont val="Verdana"/>
        <family val="2"/>
      </rPr>
      <t xml:space="preserve"> Se han desarrollado 7 comités técnicos y  24 reuniones  de seguimiento en el marco de la supervisión técnica, administrativa, y financiera a la implementación del convenio de cooperación 287 de 2018, de igual manera se ha efectuado seguimiento en territorio en la planeación y puesta en marcha de los talleres presenciales en territorio. </t>
    </r>
  </si>
  <si>
    <t>En ejecución de ReSA, se encuentra que desistieron de participar en el proyecto comunidades étnicas que habitan en el departamento del Cauca (municipio de INZA los indígenas querían proyectos rentables y no SAN)</t>
  </si>
  <si>
    <t>En el programa Empleo para la Prosperidad, los convenios están llegando a su culminación, donde el convenio 256 OIM finaliza su intervención en octubre, en este cuatrimestre el convenio esta en la etapa de formación y graduación de los participantes en la formación  técnica y complementaria. 
Evidencia:
Actas de reunión</t>
  </si>
  <si>
    <r>
      <rPr>
        <sz val="10"/>
        <color indexed="8"/>
        <rFont val="Verdana"/>
        <family val="2"/>
      </rPr>
      <t>En ejecución del programa FEST, s</t>
    </r>
    <r>
      <rPr>
        <sz val="10"/>
        <rFont val="Verdana"/>
        <family val="2"/>
      </rPr>
      <t>e dio aplicación a los criterios estipulados en la Resolución 03903 de 2017, se realiza la correspondiente validación y certificación de la condición de víctima de desplazamiento forzado a través de la UARIV y a través del sistema de información de la DIP,  y se acompañan los procesos de preinscripción a los programas que lo contemplan.
Se presentan reportes y cargue de información sobre la atención de la oferta de los programas de la DIP de manera tardia, situación que incide en el estado de los participantes ya vinculados en FEST. Para ello y siguiendo instrucciones desde la DIP se ha procedido a notificar sobre esta situación a los participantes implicados.
Evidencia:
Reporte del GIT Sistemas de Información.
Acta de socialización y vinculación de comunidades de IRACA.
Base de datos de participantes vinculados a FEST que se afectaron por el reporte tardio de otros programas de la DIP.</t>
    </r>
  </si>
  <si>
    <t>En FEST, para la vinculación al Programa se realiza visita al hogar para validar la información obtenida en la preinscripción y de este modo evitar la vinculación de participantes que puedan desertar en la ruta operativa.  Cuando se incurre por parte de los participantes vinculados en situaciones que sean causal de retiro, se verifica que se diligencie la correspondiente novedad de retiro y que se haga el correspondiente registro en el sistema de información de la DIP.
Evidencia:
Reporte de estado de participantes KOKAN</t>
  </si>
  <si>
    <t>En este período  se firmaron dos (2) convenios del GIT Emprendimiento, para la ejecución del programa UP y Emprendimiento Colectivo.
Evidencia: Contratos firmados
En lo relacionado con el GIT IRI, en el programa FEST se presentaron demoras en el proceso precontractual para el operador de la intervención VI del Programa. 
Este proceso inició en el mes de abril y se radico dos veces en la Subdirección de Contratos para llevarlo a comité de contratación, en la segunda oportunidad no fue aprobado en el comité de contratación para continuar con el proceso. 
Frente a esta situación la DIP realizó la consulta ante la OAP para tramitar vigencias futuras y poder garantizar la contratación de toda ruta operativa del Programa, y se inició el proceso de levantamiento del previo concepto y trámite de vigencia futura a partir del mes de agosto.
Evidencia:
Radicados de EP ante comité de contratación
Correo electrónico consulta OAP
Informe estado procesos contractuales DIP</t>
  </si>
  <si>
    <t xml:space="preserve">
</t>
  </si>
  <si>
    <t>En la intervención de Red de Seguridad Alimentaria ReSA, se presentan y persisten retrasos en la inscripción y levantamiento de la información por parte de OEI, como insumo a la caracterización de los hogares participantes. 
La Supervisión de ReSA reportó a la Subdirección de Contratos presunto incumplimiento del Convenio 517 y  La Subdirección de Contratos  programó continuar el 31 de agosto con la   Audiencia por presunto incumplimiento.
La información en KOKAN, presenta varias inconsistencias como por ejemplo:  edad según tipo de documento; información incompleta, vacíos en campos obligatorios; las coordenadas de ubicación del hogar para la mayoría de los  casos no  corresponden al territorio.
El convenio se termina por vencimiento de términos el 31 de julio de 2018.
En desarrollo del programa FEST, se presentó retraso en el proceso contractual del operador, lo cual afectó directamente la etapa de alistamiento de FEST VI; sin embargo, se  inicia esta etapa en el mes de junio como acción de mitigación del impacto.
Posteriormente en los talleres de microfocalización de FEST para la sexta intervención, se identificaron situaciones relacionadas con las condiciones de seguridad en algunos municipios focalizados en los departamentos de Nariño y Cauca.
Se convoco a la mesa de articulación nacional y en ella se definió la realización de un mesa técnica de seguridad de retornos y reubicaciones con la UARIV, para analizar y definir la continuidad de la etapa de alistamiento en éstas zonas.
Evidencia:
Actas talleres de microfocalización
Acta reunión mesa de articulación nacional (FEST-UARIV)</t>
  </si>
  <si>
    <r>
      <t xml:space="preserve">En desarrollo del programa ReSA, se encontró que algunos hogares no han aceptado participar en el proyecto porque habitan en zonas  dispersas y  porque  ReSA no incluye entrega de beneficios monetarios.
En el programa Empleo para la Prosperidad, en el ejecución del Convenio 256 OIM, se adelantan los procesos de socialización y sensibilización y entrega de refrigerios en desarrollo de las actividades, como mecanismo para mantener motivados a los participantes y evitar su deserción en la etapa de formación. 
En el programa Mi Negocio se llevaron a cabo los talleres de formación según guía operativa con entrega de refrigerios.
Evidencia: Actas de asistencia
</t>
    </r>
    <r>
      <rPr>
        <sz val="10"/>
        <color indexed="8"/>
        <rFont val="Verdana"/>
        <family val="2"/>
      </rPr>
      <t>En la implementación de FEST, se establecieron compromisos directos entre la población vinculada  y el programa; de igual forma, las actividades realizadas fomentan la generación de lazos de confianza y motivación entre los participantes. De igual manera los incentivos económicos condicionados se entregan de manera escalonada para mantener activa y motiva a la población.
Así mismo, se presenta deserción por cambio de municipio de residencia y se adelanta el procedimiento de retiro de participantes.
Evidencia:
Actas de compromiso de los participantes vinculados a los programas.</t>
    </r>
  </si>
  <si>
    <t>En desarrollo del programa ReSA, se tiene que el convenio finalizó el 31 de julio. De la ruta operativa solo se ejecutó el 34% aproximadamente.
La Supervisión de ReSA reportó a la Subdirección de Contratos presunto incumplimiento del Convenio 517 y  La Subdirección de Contratos  programó continuar el 31 de agosto con la   Audiencia por presunto incumplimiento.
Respecto de FEST, se adelantaron los estudios de mercado, la focalización de la población, así como la verificación de avances y dificultades con la realización de los comités técnicos de los contratos y convenios y el desarrollo de la supervisión a los mismos.
Evidencia:
Informes de surpervisión de los convenios.
Actas de Comité Tecnico Nacional.</t>
  </si>
  <si>
    <r>
      <t>En ReSA, el socio cooperante  OEI no entregó a los participantes  dentro de la vigencia del Convenio 517 de  2017 y de acuerdo al cronograma aprobado  los elementos e insumos previstos en la Guia Operativa del programa ReSA.  
La Supervisión de ReSA reportó a la Subdirección de Contratos presunto incumplimiento del Convenio 517 y  La Subdirección de Contratos  programó continuar el 31 de agosto con la   Audiencia por presunto incumplimiento.
En</t>
    </r>
    <r>
      <rPr>
        <sz val="10"/>
        <color indexed="8"/>
        <rFont val="Verdana"/>
        <family val="2"/>
      </rPr>
      <t xml:space="preserve"> FEST, se realiza control del estado de avance de las entregas de los elementos y recursos monetarios en desarrollo de los comités de seguimiento y se exige póliza de cumplimiento a los operadores de los programas. 
Las entregas de insumos en el componente de seguridad alimentaria de FEST alcanzaron el 95% de participantes con insumos de seguridad alimentaria (13.911 hogares).
Así mismo, se implementa el protocolo de procedimiento a transferencias condicionadas FEST. Para FEST se inicio la dispersión del incentivo en el componente vivir mi casa, logrando la entrega al 43 % de participantes en FEST VI ( 6.471 hogares), proceso que finalizará en el mes de septiembre. El incentivo del componente Proyecto Productivo se entregará a partir del mes de septiembre.
Evidencia:
Actas de comité de seguimiento de los convenios y contratos.
Memorandos Solicitud de pagos
Reporte Operador Hogares autorizados para pago</t>
    </r>
  </si>
  <si>
    <r>
      <t xml:space="preserve">En ReSA, el proyecto finalizó el 31 de julio, por vencimiento del tiempo contractual sin finalizar toda la ruta operativa, si la intervención continuará (En el mundo ideal) se requeriria modificar la focalización de los departamentos de Norte de Santander, Guaviare y Choco por problemas de orden público, que impide el acceso a esos lugares.
La Supervisión de ReSA reportó a la Subdirección de Contratos presunto incumplimiento del Convenio 517 y  La Subdirección de Contratos  programó continuar el 31 de agosto con la   Audiencia por presunto incumplimiento.
</t>
    </r>
    <r>
      <rPr>
        <sz val="10"/>
        <color indexed="8"/>
        <rFont val="Verdana"/>
        <family val="2"/>
      </rPr>
      <t xml:space="preserve">
En FEST, la focalización del programa se realiza con base al procedimiento establecido por la DIP, que inicia con el análisis del listado de municipios propuestos por la UARIV.  No obstante, durante la etapa de alistamiento se presentan situaciones que pueden afectar el normal avance del Programa, como las identificadas con relación a las condiciones de seguridad, por lo que se adelanto la mesa de articulación nacional y como resultado se convoco a una mesa técnica de seguridad de retornos y reubicaciones desde la UARIV.
El retraso en la definición del operador, genera tiempos en los cuales son allegados al área juridica de Prosperidad Social procesos de fallos de la URT, a los cuales se hace necesario dar alcance y en consecuencia se afecta la focalización definida para un periodo de tiempo.
Evidencia:
Matriz de Focalización  de la DIP
Actas Talleres de Microfocalización 
Acta Reunión UARIV-FEST</t>
    </r>
  </si>
  <si>
    <t>En ReSA, el  Socio cooperante  OEI no entregó los elementos ni  insumos previstos  a los participantes del Programa ReSA, dentro de la vigencia del Convenio 517 de 2017. Salvo el material de difusión (pendones, distintivos)
La Supervisión de ReSA reportó a la Subdirección de Contratos presunto incumplimiento del Convenio 517 y  La Subdirección de Contratos  programó continuar el 31 de agosto con la   Audiencia por presunto incumplimiento.
En el programa Mi Negocio se culminó con el convenio 256 la entrega de activos.
Evidencia: Actas de entrega
En FEST, se controla la entrega de los insumos con la definicion del proceso de compras, con la exigencia de póliza de cumplimiento a los operadores  y en el desarrollo de los comités de seguimiento de los contratos y convenios. Pólizas de cumplimiento de contratos y convenios. 
Las entregas de insumos en el componente de seguridad alimentaria corresponden a lo acordado en los planes de inversión realizados con los participantes FEST, en este proceso se alcanzó el 95% de participantes con insumos de seguridad alimentaria (13.911 hogares).
Evidencia:
Acta de reunión 
Reporte operador hogares participantes validados para entrega insumos</t>
  </si>
  <si>
    <t>Actividades realizadas: recuperación de 62 planes de sostenibilidad,  envio de 224 oficios, realización de llamadas telefónicas y correos electrónicos a los entes territoriales, acompañamiento de apoyo para la construcción del plan de sostenibilidad a 50 proyectos mediante la realización de mesas de trabajo con las Entidades Territoriales.
Con el apoyo del equipo social se realizaron 7 mesas de trabajo para el seguimiento a los planes de sostenibilidad.</t>
  </si>
  <si>
    <t>Se obtuvo el aval al proyecto "Fortalecimiento para el Desarrollo de Infraestructura Social y Hábitat para la Inclusión Social a Nivel Nacional – FIP", el cual permite darle continuidad a la gestión adelantada por la Dirección de Infraestructura Social a la fecha. 
Mensualmente se ha reportado la información de inversiones a la OAP con el fin de actualizar los mapas e instrumentos de la dependencia. http://dps-gov.maps.arcgis.com/apps/webappviewer/index.html?id=50b90da30daf44e3880d68a2a478268f
Frente al mapa social, es la OAP quien alimenta dicha aplicación con los insumos remitidos por los distintos programas de la entidad.
Esta en elaboración propuesta metodologica para priorización de proyectos, teniendo en consideración IPM y otras variables. Supeditada a linemainetos de la nueva Dirección.</t>
  </si>
  <si>
    <t xml:space="preserve">Se iniciaron los procesos de preinscripción, cruces de bases y sorteos para Mejoramientos de vivienda según lo establecido en la guía, para Infraestructura en el periodo no se realizaron convocatorias. </t>
  </si>
  <si>
    <t>En el cuatrimestre reportado no se ha dado apertura a convocatoria, ni revisión de proyectos para efectuar las visitas de pertinencia.</t>
  </si>
  <si>
    <t xml:space="preserve">Continua la elaboración de manuales, guías y procedimientos. </t>
  </si>
  <si>
    <t>Programación de auditorías visibles periódicamente, atención permanente a las comunidades.  Con corte al 15 de agosto de 2018 se han reportado  412 auditorías visibles realizadas.Con la Oficina Asesora de Comunicaciones se ha efectuado el monitoreo de medios y se han presentado aclaraciones a los medios de comunicaciones en los casos que se han reportado noticias negativas.</t>
  </si>
  <si>
    <t xml:space="preserve">Infraestructura social y Hábitat en lo corrido del año fortaleció el esquema de seguimiento a convenios con requisitos para liquidación, basado en un equipo base de liquidaciones con un seguimiento especial a los supervisores y apoyos a la supervisión que tienen asignados convenios en este estado.   Se gestionan mesas de trabajo con la Subdirección de Contratos, con el Grupo Financiero del DPS para dar prioridad a los convenios que pierden competencia para su liquidación Bilateral y tomar las acciones necesarias para cumplir con las metas. Seguimiento, con los supervisores, con el apoyo financiero,  la gestión persistente  y diaria con los alcaldes, contratista, las  interventorías y grupo archivo para consolidar toda la información completa, legible y clara. Se cumplió al mes de agosto la radicación en la subdirección de contratos de los convenios que perdían competencia a esta fecha para su liquidación Bilateral. Actualmente   tenemos meta de radicar los demás informes de cierre contractual de los convenios que pierden competencia para su liquidación antes del mes de diciembre de 2018. </t>
  </si>
  <si>
    <t>Se continua trabajando en mejorar el  Sistema de informacion de seguimiento y monitoreo SGMO.  Ambiente de Pruebas : http://sgmopruebas.prosperidadsocial.gov.co/Login.aspx . Ambiente de Producción:  http://infraestructura.prosperidadsocial.gov.co/Login.aspx
Se implementó Aplicativo que soporta la información de Preinscripciones al  programa de Mejoramiento de Vivienda. Ambiente de Pruebas:. http://dishpruebas.prosperidadsocial.gov.co/Paginas/Proyecto/PreinscripcionBuscar.aspx. Ambiente Produccion:  http://infraestructura.prosperidadsocial.gov.co:81/Paginas/Proyecto/PreinscripcionBuscar.aspx
El avance del módulo del Seguimiento de Convenios y Proyectos continua, estructurando la información de las fuentes de datos actuales, diferenciando la  vista del convenio y el seguimiento técnico, social, financiero y la informacion sectorial de cada uno de los proyectos. Ambiente de Pruebas: 
 http://sgmopruebas.prosperidadsocial.gov.co/Login.aspx ,  menú Seguimiento.
En la parte financiera se implementa componente para administracion de Recursos de Fiducia Mercantil, . Ambiente de Pruebas :  http://sgmopruebas.prosperidadsocial.gov.co/Login.aspx,  menú Financiera. Ambiente de Producción. http://infraestructura.prosperidadsocial.gov.co/Login.aspx, menú Financiera. 
NOTA. Debido a temas de seguridad y confidencialidad de la información en el Sistema de Información, se asignan usuarios con sus respectivos roles, que permiten acceder a la informacion segun el perfil. Si se requiere se asignará usuario y se explicara en detalle cada implementación.</t>
  </si>
  <si>
    <t>A partir del 15 de mayo se dio inicio al  proceso de focalización con la etapa de preinscripción de conformidad con los convenios suscritos en la vigencia 2016 (211 proyectos), se prevee terminar el proceso de preinscripción en las primeras semanas de septiembre, los cruces en bases de datos se realizó una primera etapa por la OAP de 62 proyectos derivados de la primera etapa, a la fecha se prevee al 31 de agosto entregar los resultados de 100 proyectos. A 31 de agosto se han realizado 37 sorteos que permiten que el riesgo no se materialice.</t>
  </si>
  <si>
    <t>Se ha efectuado el reporte y seguimiento a los indicadores y  análisis de resultados. Se vienen adelantando mesas de trabajo con los líderes de los equipos para la revisión de los diferentes productos del plan de acción, solicitando a planeación los ajustes requeridos. De la misma manera, se han efectuado mesas de trabajo con control interno y  planeación para evaluar las evidencias y estado del plan de acción. El módulo de seguimiento lleva un desarrollo del 70%</t>
  </si>
  <si>
    <t>Reportes de seguimiento Página SECOP por los supervisores de convenios.
Pactos de transparencia firmados entre Prosperidad Social y las Entidades Territoriales.</t>
  </si>
  <si>
    <t>La Dirección de Infraestructura Social y Hábitat utiliza actualmente una matriz donde se consolida la información que reportan los supervisores respecto al avance de los proyectos y se consigna el seguimiento a los procesos contractuales adelantados por las E.T. 
De tal forma, se diligencia en la matriz de seguimiento, las fechas de apertura y publicación del proceso de selección, las fechas de adjudicación y la información del adjudicatario.</t>
  </si>
  <si>
    <t xml:space="preserve">Elaboración cirular datos mínimos, la circular esta en trámite para firmas.
                                                                                                                                                                                                                          Se elaboró la CIRCULAR No. 16 DE 2018 / REPORTE DE INFORMACIÓN EN EL SISTEMA DE INFORMACIÓN DE GESTIÓN DE REGISTROS ADMINISTRATIVOS, está pendiente la divulgación de la circular.                              </t>
  </si>
  <si>
    <t xml:space="preserve">Elaboración circular datos mínimos, la circular esta en tramite para firmas.
                                                                                                                                                                                                                          Se elaboró la circular  16 "Reporte de Información en el  Sistema de Información de Gestión de Registros Administrativos" , esta pendiente la divulgación de la circular. 
Se realizaron los siguientes requerimientos para el mejoramiento de las diferentes herramientas y procedimientos de Gestión de Información:
1. Historias de usuario  para la consulta del Archivo Nacional de Identificación - ANI de la Registraduria Nacional del Estado Civil.
2. Historias de usuario para que la OTI diseñe e implemente un sistema de información para el grupo de Enfoque Diferencial.     
3. Historias de usuario para los cargues de RUAF en PISIS del Ministerio de Salud.  
4. Campos nuevos de la llave maestra.
5. Historias de usuario para notificaciones automáticas.
Se realizaron los siguientes controles para mejorar procedimientos:
1. Se realizó documentación de los cálculos de Cronos.
2. Se realizó reunión con Transferencias Monetarias Condicionadas y Unidos para  mejorar la información suministradores al Grupo de Gestión de Información.
3. Se creó el formato F-GN-3 Solicitud de Productos Geográficos y del P-GN-2 Procedimiento de Solicitud de Productos Geográficos para controlar las solicitudes realizadas.
La OTI realizó un backups de los servidores y monitoreo de las herramientas informáticas cada tres días, utilizando un hardware (cintas) que se encuentra en custodia de la OTI.                             </t>
  </si>
  <si>
    <r>
      <t xml:space="preserve">Se realizaron los reportes por parte de la OTI según los datos cargados de los programas de la Entidad y entidades adscritas en lo que va del año, cuyos informes se encuentran en el link: </t>
    </r>
    <r>
      <rPr>
        <u/>
        <sz val="10"/>
        <color rgb="FF0070C0"/>
        <rFont val="Verdana"/>
        <family val="2"/>
      </rPr>
      <t>\\calypso\DPS\Planeacion\3.GT Gestión de Información\2018\Seguimientos\63391</t>
    </r>
    <r>
      <rPr>
        <sz val="10"/>
        <color theme="1"/>
        <rFont val="Verdana"/>
        <family val="2"/>
      </rPr>
      <t xml:space="preserve">
Para evitar las inconsistencias de la información, los informes de análisis cualitativos de los registros consolidados a la fecha se encuentran almacenados en el siguiente link: </t>
    </r>
    <r>
      <rPr>
        <u/>
        <sz val="10"/>
        <color rgb="FF0070C0"/>
        <rFont val="Verdana"/>
        <family val="2"/>
      </rPr>
      <t>\\calypso\DPS\Planeacion\3.GT Gestión de Información\2018\Seguimientos\63390</t>
    </r>
  </si>
  <si>
    <t xml:space="preserve">Se gestionaron los convenios interinstitucionales y acuerdos marco realizados a la fecha, que permiten evitar la manipulación de la información. Se encuentran en el siguiente link: \\calypso\DPS\Planeacion\3.GT Gestión de Información\CONVENIOS 2018
Se está trabajando la renovación del convenio con el Ministerio de Salud y Protección Social
Se atendieron las solicitudes de cruce de información con los respectivos convenios
Se socializaron informes ejecutivos de la gestión del sector las evidencias se encuentran en la siguiente ruta \\calypso\DPS\Planeacion\3.GT Gestión de Información\2018\Plan de Acción 2018\Producto1672\63387\Segundo Trimestre\ 
Se elaboró  un informe, dirigido a la Presidencia de la República, que incluye el resumen de la gestión de todos los programas a nivel territorial y nacional que se encuentra en la siguiente ruta \\calypso\DPS\Planeacion\3.GT Gestión de Información\2018\Plan de Acción 2018\Producto1672\63388
</t>
  </si>
  <si>
    <t xml:space="preserve">Se diseño el Boletín "Mejor UNIDOS" como una herramienta periódica de refuerzo en los contenidos, lineamientos y metodologías para cogestores sociales y Coordinadores locales que retoma aspectos claves a tener en cuenta para la operación mes a mes. El contenido de cada Boletín se construye de común acuerdo con el GIT Implementación, y ha incluido temas de acompañamiento étnico y gestión de la oferta cuando tales temas resultan claves. Con fecha de corte del 23 de agosto se han publicado en Mesa de ayuda y enviado por correo electronico, dos ediciones del Boletín los cuales se anexan como evidencia. </t>
  </si>
  <si>
    <t>Cada mes se realizan los comités de seguimiento en los que se hace la verificacion del cumpliento de las responsabilidades contractuales y se genera un informe de supervisión, en que se coniganasn los avances en la implementación de la estrategia</t>
  </si>
  <si>
    <t>En el comité de seguimiento mensual se hace la verifiación para el cumplimiento de la ejecucicón financiera del contrato entre el DPS y el operador social. En el informe de supervisión queda resgistrado loa avances y cumplimientos en la ejecución financiera</t>
  </si>
  <si>
    <t>Se envía a los operadores sociales las indicaciones  para hacer la validación de hogares que se cargaron el sistema sin cumplir los criterios de focalización.</t>
  </si>
  <si>
    <t>Registar la caracterización por parte de los cogestores  sociales para identificar las condiciones del hogar e identificar el resultado de dichas caracterizaciones. Dependiendo del resultado, se puede generar el egreso del hogar para acompañamiento por parte de la Estrategia de acuerdo a lo establecido en la resolución 2717 de 2016 artículo 13 capítulo 4.</t>
  </si>
  <si>
    <t>La suscripción de acuerdos para el manejo de la información quedó definido en la Cláusula dos "obligaciones de las partes" y "obligaciones específicas del contratista" Numerales 4; 4.1;4.2;4.3 suscrito entre Prosperidad Social y los Operadores Sociales en cada uno de los contratos que firmaron. Los acuerdos de infromación se firman solo una vez durante toda la operación.</t>
  </si>
  <si>
    <t xml:space="preserve">Se designó un funcionario para realizar el levantamiento de activos en el almacén y depurar el inventario. Así mismo los requerimientos por parte de las áreas  de la Entidad se han consolidado y se realizará las compras de estos equipos de acuerdo con los recursos disponibles al final de la vigencia. </t>
  </si>
  <si>
    <t xml:space="preserve">Se ha realizado sesiones de capacitación en las jornada de inducción y reinducción programadas por la Dirección de Talento Humano. Se continúa con la suscripción de los acuerdos de confidencialidad con el nuevo Recurso humano que ingresa a la Entidad. </t>
  </si>
  <si>
    <t xml:space="preserve">Se ha venido entregado los equipos y la plataforma tecnologica de acuerdo al procedimiento establecido para este fin. </t>
  </si>
  <si>
    <t xml:space="preserve">Se han realizado ventanas de mantenimiento a los sistemas de información, como Delta, Sisgestión entre otros, siguiendo los lineamientos establecidos en la guía.  </t>
  </si>
  <si>
    <t xml:space="preserve">Se está actualizando el plan de renovación tecnológica teniendo en cuenta lo establecido en el PETI. </t>
  </si>
  <si>
    <t>Se realizó la contratación por Acuerdo Marco de Precio de la Orden de servicio 29002 de 2018, en la cual se terceriza el servicio de soporte técnico a nivel Nacional y Regional. Así mismo, se ha reorganizado el modelo de mesa de ayuda para los soportes tecnológicos.</t>
  </si>
  <si>
    <t>Manejo inadecuado de la información en las actividades de soporte.</t>
  </si>
  <si>
    <t xml:space="preserve">Se realiza control periódico de las políticas de Directorio activo y el Firewall, en la cual se han ajustado. También se continúa con las campañas de sensibilización en seguridad de la información, mediante divulgación a través de la cartelera digital y correo electrónico. </t>
  </si>
  <si>
    <r>
      <rPr>
        <sz val="10"/>
        <rFont val="Verdana"/>
        <family val="2"/>
      </rPr>
      <t xml:space="preserve">A la fecha  se ha realizado una gestión de articulación vigente con 20 entidades  mediante </t>
    </r>
    <r>
      <rPr>
        <b/>
        <sz val="10"/>
        <rFont val="Verdana"/>
        <family val="2"/>
      </rPr>
      <t>4 CADENAS DE ENTREGA:</t>
    </r>
    <r>
      <rPr>
        <sz val="10"/>
        <rFont val="Verdana"/>
        <family val="2"/>
      </rPr>
      <t xml:space="preserve"> 1. Transito Armónico MEN-ICBF 2.Tamizaje Nutricional  Min Salud - ICBF 3. Plan Nacional de Alfabetización MEN,  4.Prevención trabajo infantil </t>
    </r>
    <r>
      <rPr>
        <b/>
        <sz val="10"/>
        <rFont val="Verdana"/>
        <family val="2"/>
      </rPr>
      <t>8 PLANES DE TRABAJO:</t>
    </r>
    <r>
      <rPr>
        <sz val="10"/>
        <rFont val="Verdana"/>
        <family val="2"/>
      </rPr>
      <t xml:space="preserve"> 1. Min Tic 2. ICBF 3. Banca de las oportunidades
4. Ejército (Batallón de operación Acción Integral) 5. SENA 6. Min Agricultura (Capacidades Empresariales) 7.Banco Agrario 8.Colpensiones </t>
    </r>
    <r>
      <rPr>
        <b/>
        <sz val="10"/>
        <rFont val="Verdana"/>
        <family val="2"/>
      </rPr>
      <t>9 RUTAS DE ARTICULACIÓN:</t>
    </r>
    <r>
      <rPr>
        <sz val="10"/>
        <rFont val="Verdana"/>
        <family val="2"/>
      </rPr>
      <t xml:space="preserve"> 1. Libretas Militares  - EJERCITO  2. Matrícula Escolar - MEN 3. Plan Educación Rural - MEN 4. Vacunación - Min Salud 5. Agentes Comunitarios - Min Salud 6. Afiliación al sistema de salud - Min Salud 7. VIS Rural - Min Agricultura  8.Jornadas de Identificación - Registraduría UDAPV 9. ICETEX
Estos documentos están vigentes, sin embargo pueden ser sujetos a modificaciones de acuerdo a la necesidad de las entidades, de común acuerdo</t>
    </r>
    <r>
      <rPr>
        <sz val="10"/>
        <color rgb="FFFF0000"/>
        <rFont val="Verdana"/>
        <family val="2"/>
      </rPr>
      <t>.</t>
    </r>
    <r>
      <rPr>
        <sz val="10"/>
        <rFont val="Verdana"/>
        <family val="2"/>
      </rPr>
      <t xml:space="preserve"> </t>
    </r>
    <r>
      <rPr>
        <u/>
        <sz val="10"/>
        <color rgb="FF0070C0"/>
        <rFont val="Verdana"/>
        <family val="2"/>
      </rPr>
      <t>\\Calypso\Prosperidad Social\SD Para la Superacion de la Pobreza\Direccion de Gestion y Articulacion de la Oferta\SEGUIMIENTO PLAN DE ACCIÓN\PA-DGAOS\2018\Soportes Control Interno\Articulacion de Oferta Publica</t>
    </r>
    <r>
      <rPr>
        <sz val="10"/>
        <color rgb="FFFF0000"/>
        <rFont val="Verdana"/>
        <family val="2"/>
      </rPr>
      <t xml:space="preserve">
</t>
    </r>
    <r>
      <rPr>
        <sz val="10"/>
        <rFont val="Verdana"/>
        <family val="2"/>
      </rPr>
      <t>Se realizo la actualización del Manual MOR por parte del GIT Articulación Oferta Pública. Se socializará a los contratistas la nueva versión, por el momento se actualiza en formato excel (Rutodromo), se deben realizar revisiones en el tema UNIDOS.</t>
    </r>
    <r>
      <rPr>
        <u/>
        <sz val="10"/>
        <color rgb="FF0070C0"/>
        <rFont val="Verdana"/>
        <family val="2"/>
      </rPr>
      <t xml:space="preserve"> \\Calypso\Prosperidad Social\SD Para la Superacion de la Pobreza\Direccion de Gestion y Articulacion de la Oferta\OFERTA PÚBLICA\Riesgos 2018\Reporte Agosto</t>
    </r>
    <r>
      <rPr>
        <sz val="10"/>
        <color rgb="FFFF0000"/>
        <rFont val="Verdana"/>
        <family val="2"/>
      </rPr>
      <t xml:space="preserve">
</t>
    </r>
    <r>
      <rPr>
        <sz val="10"/>
        <rFont val="Verdana"/>
        <family val="2"/>
      </rPr>
      <t xml:space="preserve">
Actualizado Malla de Validación Versión 2. de acuerdo al IPM </t>
    </r>
    <r>
      <rPr>
        <u/>
        <sz val="10"/>
        <color rgb="FF0070C0"/>
        <rFont val="Verdana"/>
        <family val="2"/>
      </rPr>
      <t xml:space="preserve">http://isolucion.prosperidadsocial.gov.co/Isolucion4DPS/Documentacion/frmListadoMaestroDocumentos.aspx
</t>
    </r>
    <r>
      <rPr>
        <u/>
        <sz val="10"/>
        <rFont val="Verdana"/>
        <family val="2"/>
      </rPr>
      <t xml:space="preserve">
</t>
    </r>
    <r>
      <rPr>
        <sz val="10"/>
        <rFont val="Verdana"/>
        <family val="2"/>
      </rPr>
      <t>Vigencia de la Resolución 3815 de 2017, que actualizó las normas de la creación del Comité de Donaciones y el Reglamento para la gestión y articulación de los bienes en especie. Actas de Asignación y Comité</t>
    </r>
    <r>
      <rPr>
        <u/>
        <sz val="10"/>
        <rFont val="Verdana"/>
        <family val="2"/>
      </rPr>
      <t xml:space="preserve">. </t>
    </r>
    <r>
      <rPr>
        <u/>
        <sz val="10"/>
        <color rgb="FF0070C0"/>
        <rFont val="Verdana"/>
        <family val="2"/>
      </rPr>
      <t xml:space="preserve">\\Calypso\Prosperidad Social\GIT Cooperacion Internacional y Donaciones\EVIDENCIAS RIESGO OPERATIVO Y DE CORRUPCION.
</t>
    </r>
    <r>
      <rPr>
        <sz val="10"/>
        <color rgb="FF00B050"/>
        <rFont val="Verdana"/>
        <family val="2"/>
      </rPr>
      <t xml:space="preserve">
</t>
    </r>
    <r>
      <rPr>
        <sz val="10"/>
        <rFont val="Verdana"/>
        <family val="2"/>
      </rPr>
      <t xml:space="preserve">
Implementación de la Guía Operativa de Bienes en Especie y actualización y/o codificación del procedimiento y formatos para garantizar la efectividad y cumplimiento de los acuerdos establecidos  en los comites.</t>
    </r>
    <r>
      <rPr>
        <sz val="10"/>
        <color rgb="FF00B050"/>
        <rFont val="Verdana"/>
        <family val="2"/>
      </rPr>
      <t xml:space="preserve"> </t>
    </r>
    <r>
      <rPr>
        <u/>
        <sz val="10"/>
        <color rgb="FF0070C0"/>
        <rFont val="Verdana"/>
        <family val="2"/>
      </rPr>
      <t xml:space="preserve"> \\Calypso\Prosperidad Social\GIT Cooperacion Internacional y Donaciones\EVIDENCIAS RIESGO OPERATIVO Y DE CORRUPCION.
</t>
    </r>
    <r>
      <rPr>
        <sz val="10"/>
        <rFont val="Verdana"/>
        <family val="2"/>
      </rPr>
      <t xml:space="preserve">Fichas Reporte de Identificación de Necesidades para la población en situación de pobreza en las cueles Se realiza periódicamente actualización de la Matriz Mapeo de Cooperantes, para realizar seguimiento a las acciones acordadas con el aliado </t>
    </r>
    <r>
      <rPr>
        <u/>
        <sz val="10"/>
        <color rgb="FF0070C0"/>
        <rFont val="Verdana"/>
        <family val="2"/>
      </rPr>
      <t>\\Calypso\Prosperidad Social\SD Para la Superacion de la Pobreza\Direccion de Gestion y Articulacion de la Oferta\OFERTA PÚBLICA\Riesgos 2018\Cooperación Internacional</t>
    </r>
  </si>
  <si>
    <r>
      <t xml:space="preserve">El Kit Análisis Marco de Lucha y Gestión de la Oferta se socializo en 16 encuentros regionales, en el link en la presentación Power Point se encuentra los lugares, las regionales y las fechas en que se realizaron los NODOS los cuales contaron con la compañía del Operador Social de cada departamento. </t>
    </r>
    <r>
      <rPr>
        <u/>
        <sz val="10"/>
        <color rgb="FF0070C0"/>
        <rFont val="Verdana"/>
        <family val="2"/>
      </rPr>
      <t>\\Calypso\Prosperidad Social\SD Para la Superacion de la Pobreza\Direccion de Gestion y Articulacion de la Oferta\OFERTA PÚBLICA\Riesgos 2018\Reporte Agosto</t>
    </r>
    <r>
      <rPr>
        <sz val="10"/>
        <rFont val="Verdana"/>
        <family val="2"/>
      </rPr>
      <t xml:space="preserve">
Desde el GIT de Innovación Social se elaboran planes de trabajo en el marco de los diferentes proyectos que se desarrollan. A las actividades planeadas en cada uno de ellos, se les realiza seguimiento de manera conjunta con los aliados que corresponda.   Para el caso específico de las Alianzas Integrales (A.I.), estas cuentan con un tablero de seguimiento y evaluación. Adjuntamos los planes de trabajo definidos para los proyectos: - Módulo de Oferta con MinTIC, - Evaluación de Herramientas UNIDOS, - A.I. Buritica, - Convocatoria Sopo
</t>
    </r>
    <r>
      <rPr>
        <u/>
        <sz val="10"/>
        <color theme="4" tint="-0.249977111117893"/>
        <rFont val="Verdana"/>
        <family val="2"/>
      </rPr>
      <t>\\calypso\DPS\SD Para la Superacion de la Pobreza\Direccion de Gestion y Articulacion de la Oferta\SEGUIMIENTO PLAN DE ACCIÓN\PA-DGAOS</t>
    </r>
    <r>
      <rPr>
        <sz val="10"/>
        <rFont val="Verdana"/>
        <family val="2"/>
      </rPr>
      <t xml:space="preserve"> </t>
    </r>
  </si>
  <si>
    <r>
      <t xml:space="preserve">Cada vez que se realiza una articulación se suscribe el </t>
    </r>
    <r>
      <rPr>
        <b/>
        <sz val="10"/>
        <color theme="1"/>
        <rFont val="Verdana"/>
        <family val="2"/>
      </rPr>
      <t>Acta de Compromiso del Operador,</t>
    </r>
    <r>
      <rPr>
        <sz val="10"/>
        <color theme="1"/>
        <rFont val="Verdana"/>
        <family val="2"/>
      </rPr>
      <t xml:space="preserve"> para garantizar la custodia y  entrega de los bienes en especie. </t>
    </r>
    <r>
      <rPr>
        <sz val="10"/>
        <color theme="4" tint="-0.249977111117893"/>
        <rFont val="Verdana"/>
        <family val="2"/>
      </rPr>
      <t>\\Calypso\Prosperidad Social\GIT Cooperacion Internacional y Donaciones\EVIDENCIAS RIESGO OPERATIVO Y DE CORRUPCION</t>
    </r>
    <r>
      <rPr>
        <b/>
        <sz val="10"/>
        <color rgb="FFC00000"/>
        <rFont val="Verdana"/>
        <family val="2"/>
      </rPr>
      <t xml:space="preserve">
</t>
    </r>
    <r>
      <rPr>
        <sz val="10"/>
        <color theme="1"/>
        <rFont val="Verdana"/>
        <family val="2"/>
      </rPr>
      <t xml:space="preserve">Cuando se realiza una articulación se suscribe </t>
    </r>
    <r>
      <rPr>
        <b/>
        <sz val="10"/>
        <color theme="1"/>
        <rFont val="Verdana"/>
        <family val="2"/>
      </rPr>
      <t>Actas de entrega al operador</t>
    </r>
    <r>
      <rPr>
        <sz val="10"/>
        <color theme="1"/>
        <rFont val="Verdana"/>
        <family val="2"/>
      </rPr>
      <t xml:space="preserve">. </t>
    </r>
    <r>
      <rPr>
        <sz val="10"/>
        <color theme="4" tint="-0.249977111117893"/>
        <rFont val="Verdana"/>
        <family val="2"/>
      </rPr>
      <t>\\Calypso\Prosperidad Social\GIT Cooperacion Internacional y Donaciones\EVIDENCIAS RIESGO OPERATIVO Y DE CORRUPCION</t>
    </r>
    <r>
      <rPr>
        <b/>
        <sz val="10"/>
        <color rgb="FFC00000"/>
        <rFont val="Verdana"/>
        <family val="2"/>
      </rPr>
      <t xml:space="preserve">
</t>
    </r>
    <r>
      <rPr>
        <sz val="10"/>
        <rFont val="Verdana"/>
        <family val="2"/>
      </rPr>
      <t>Actualizacion  del formato Demanda de Bienes en Especie  F-AO-09. ISOLUCION, para garantizar  la idoneidad del Operador.
Actualizacion  del formato ficha de Asignacion  F-AO-19. ISOLUCION, para garantizar la la idoneidad del Operador.
La instancia de articulación envía al GIT de Donaciones el informe del operador donde se evidencia la entrega de los bienes en especie (registro fotográfico, constancias de entrega).</t>
    </r>
    <r>
      <rPr>
        <sz val="10"/>
        <color theme="4" tint="-0.249977111117893"/>
        <rFont val="Verdana"/>
        <family val="2"/>
      </rPr>
      <t>\\Calypso\Prosperidad Social\GIT Cooperacion Internacional y Donaciones\EVIDENCIAS RIESGO OPERATIVO Y DE CORRUPCION</t>
    </r>
  </si>
  <si>
    <r>
      <rPr>
        <sz val="10"/>
        <color theme="1"/>
        <rFont val="Verdana"/>
        <family val="2"/>
      </rPr>
      <t xml:space="preserve">1. Durante el segundo trimestre de 2018 se han realizado las siguientes acciones: 1. Seguimiento alianzas: realizaron 3 comités técnicos de tiendas de paz; se está haciendo acompañamiento al proceso de documentación de las tiendas de paz como buena práctica; actividad que está llevando a cabo la Agencia para la Cooperación de Colombia. Se realizaron reuniones de seguimiento al proyecto “Creciendo por un sueño” que se realiza con la Fundación Bavaria. Con ellos se hizo un cruce de bases de datos; se determinó que 429 mujeres seleccionadas en uno de los componentes del proyecto (pilar 1) son población atendida por Prosperidad Social. Se firmó memorando de entendimiento por dos años (mayo/18 – mayo/20), con la Fundación Bavaria. Se realizó reunión con la Fundación Singer (en Bogotá) para avanzar en la conformación de la alianza. Se firmó carta de intención y acuerdo de confidencialidad de la información con la Fundación Singer. Está en trámite la firma de un memorando de entendimiento con esta fundación. 
2. Acciones en territorio; asistencia a la inauguración de las tiendas de paz en Buenaventura (Valle del Cauca) y Chaparral (Tolima). Se realizaron tres viajes a Cali para: (i) formalizar las alianzas con Fundación Smurfit Kappa y con la Fundación Carvajal; (ii) llevar a cabo una reunión con la Fundación Manuelita, con el objetivo de conocer de cerca su proyecto educativo. (iii) Realizar una reunión con la directora de la Fundación Smurfit Kappa Colombia para plantear nuevas acciones en el marco de la alianza. (iv) Entregar, a través de la Fundación Singer, una donación de telas a 600 mujeres vulnerables en Cali que están cursando formación en confecciones, en el marco de un convenio con la Alcaldía de Cali. Acompañamiento a fases 1 y 2 de la brigada de salud en Ciénaga en el marco de la alianza por lo social para el Cesar Medio suscrita con Prodeco. Se diligenció la Matriz de seguimiento a los Convenios y Memorandos de Entendimiento suscritos F-AO-24.
Los documentos que soportan la gestión son: actas de reuniones de seguimiento y listados de asistencia de Bancompartir, Fundación Bavaria, Fundación Singer y Fundación Smurfit Kappa. Informes de las gestiones de acompañamiento adelantadas, matriz de seguimiento de la alianza con Prodeco. Memorando de entendimiento suscrito con Fundación Bavaria, Carta de Intención suscrita con la Fundación Singer. Pueden verse en:  
</t>
    </r>
    <r>
      <rPr>
        <u/>
        <sz val="10"/>
        <color rgb="FF0070C0"/>
        <rFont val="Verdana"/>
        <family val="2"/>
      </rPr>
      <t>\\calypso\Prosperidad Social\Grupo de Inversin Social Privada\2018\Riesgos 2018\2do Reporte Agosto</t>
    </r>
    <r>
      <rPr>
        <sz val="9"/>
        <color theme="1"/>
        <rFont val="Verdana"/>
        <family val="2"/>
      </rPr>
      <t xml:space="preserve">
</t>
    </r>
    <r>
      <rPr>
        <sz val="10"/>
        <color theme="1"/>
        <rFont val="Verdana"/>
        <family val="2"/>
      </rPr>
      <t>Se avanzó en el seguimiento a las alianzas integrales en curso (Buriticá, Mineros y Ayuda en Acción)  y se socializó el segundo instructivo del Tablero de Seguimiento y Evaluación de las Alianzas Integrales. A</t>
    </r>
    <r>
      <rPr>
        <sz val="10"/>
        <rFont val="Verdana"/>
        <family val="2"/>
      </rPr>
      <t>sí:</t>
    </r>
    <r>
      <rPr>
        <sz val="10"/>
        <color theme="1"/>
        <rFont val="Verdana"/>
        <family val="2"/>
      </rPr>
      <t xml:space="preserve">
•</t>
    </r>
    <r>
      <rPr>
        <b/>
        <u/>
        <sz val="10"/>
        <color theme="1"/>
        <rFont val="Verdana"/>
        <family val="2"/>
      </rPr>
      <t>Alianza Mineros</t>
    </r>
    <r>
      <rPr>
        <sz val="10"/>
        <color theme="1"/>
        <rFont val="Verdana"/>
        <family val="2"/>
      </rPr>
      <t xml:space="preserve">: Durante el mes de julio por decisión del GIT Inversión Social Privada se realizó un cambio de gerencia. Hasta el momento no se reportó avances en gestión de oferta por parte del Gerente, razón por lo cual únicamente se ha acompañado en: definición de líneas de intervención (taller con representantes de la Fundación Mineros) el diligenciamiento del tablero de seguimiento, cruce de bases de datos de beneficiarios de los proyectos que la Fundación ya venía implementando.
</t>
    </r>
    <r>
      <rPr>
        <b/>
        <u/>
        <sz val="10"/>
        <color theme="1"/>
        <rFont val="Verdana"/>
        <family val="2"/>
      </rPr>
      <t>•Alianza Buriticá:</t>
    </r>
    <r>
      <rPr>
        <sz val="10"/>
        <color theme="1"/>
        <rFont val="Verdana"/>
        <family val="2"/>
      </rPr>
      <t xml:space="preserve"> Línea de Educación: Se concretó la gestión de oferta Programa "Cero Analfabetismo" para la población de Buriticá. Los beneficiarios se definirán a partir del cruce de base de datos que realizará Prosperidad Social (GIT Innovacion Social) entregadas por el Ministerio de Educación y la Alcaldía municipal de Buriticá. 
</t>
    </r>
    <r>
      <rPr>
        <b/>
        <u/>
        <sz val="10"/>
        <color theme="1"/>
        <rFont val="Verdana"/>
        <family val="2"/>
      </rPr>
      <t>•Línea de Atención básica</t>
    </r>
    <r>
      <rPr>
        <sz val="10"/>
        <color theme="1"/>
        <rFont val="Verdana"/>
        <family val="2"/>
      </rPr>
      <t xml:space="preserve">: El CRO de Antioquia está haciendo seguimiento a 24 carpetas entre ellos jóvenes Unidos para completar el proceso de expedición de su libreta militar. 
•Se gestionó la realización de una Feria de Servicios financiada por la Gobernación de Antioquia.
</t>
    </r>
    <r>
      <rPr>
        <b/>
        <u/>
        <sz val="10"/>
        <color theme="1"/>
        <rFont val="Verdana"/>
        <family val="2"/>
      </rPr>
      <t>Alianza Ayuda en Acción</t>
    </r>
    <r>
      <rPr>
        <sz val="10"/>
        <color theme="1"/>
        <rFont val="Verdana"/>
        <family val="2"/>
      </rPr>
      <t xml:space="preserve">
Intervención tranversal a las líneas: Se está realizando una entrega de donaciones en 5 departamentos (12 municipios) que son área de intervención de la Fundación. Se tiene proyectado beneficiar a 532 personas directamente y 5000 indirectamente a partir de entregas comunitarias. 
Línea Desarrollo Comunitario: Se está gestionando entre Fundación Plan, ICBF, Ayuda en Acción, Gobernación de Bolívar y Prosperidad Social, la creación de una Estrategia de Pedagogía  "Escuela de Padres" para fortalecer el acompañamiento de los padres en el cuidado y proceso formativo de la primera infancia. A la espera de los listados de beneficiarios de proyectos implementados por la Fundación Ayuda en Acción. 
De igual forma se avanzó en la metodología que incluye definición de criterios de priorización  de los territorios.
</t>
    </r>
    <r>
      <rPr>
        <u/>
        <sz val="10"/>
        <color rgb="FF0070C0"/>
        <rFont val="Verdana"/>
        <family val="2"/>
      </rPr>
      <t xml:space="preserve">\\calypso\DPS\SD Para la Superacion de la Pobreza\Direccion de Gestion y Articulacion de la Oferta\SEGUIMIENTO PLAN DE ACCIÓN\PA-DGAOS </t>
    </r>
  </si>
  <si>
    <t>Se reformuló la caracterización del proceso la cual fue aprobada el 28 de agosto de 2018. Se puede verificar en ISOLUCION</t>
  </si>
  <si>
    <t>Se confirmó el adecuado funcionamiento de 35 carteleras digitales y se hizo la solicitud a la Oficina de Tecnologías para la instalación de los puntos de red en las direcciones regionales de: Atlántico
Caquetá
Cesar
Vichada
Arauca
Urabá
Cauca</t>
  </si>
  <si>
    <t xml:space="preserve">A fecha 31 de agosto de 2018, se han efectuado seis (6) jornadas de inducción/ reinducción presencial con un total de ciento noventa (190) participantes. Adicionalmente, el ejercicio de inducción se ha complementado con un curso virtual de inducción que a la fecha han desarrollado un total de 105 servidores públicos posesionados en la vigencia 2018, los cuales han superado satisfactoriamente las evaluaciones de cada uno de los módulos dispuestos en el Campus virtual de Prosperidad Social. El puntaje máximo que pueden obtener los servidores públicos en el curso es de 240 puntos. El promedio de calificaciones del periodo antes señalado equivale a 213,38  </t>
  </si>
  <si>
    <t xml:space="preserve">Se han implementado acciones de mejora que acompañan al procedimiento de liquidación de nómina; lo anterior tambien en respuesta a las auditorias de control interno .
Adicional a lo anterior se siguen realizando las acciones necesarias frente a la gestión de las prenominas y a las novedades y situaciones administrativas que se generan.  </t>
  </si>
  <si>
    <t>Se revisó la página WEB del Archivo General de la Nación,  encontrandose una publicación denominada "Guia del Sistema Integrado de Conservación"                                          http://www.archivogeneral.gov.co/el-agn-presenta-la-guia-del-sistema-integrado-de-conservacion</t>
  </si>
  <si>
    <t>1. Se realizan capacitaciones en las diferentes dependencias y GIT los meses de febrero, marzo, abril, mayo y junio de 2018.  (se anexan como soporte actas y listas de asistencia).   
2. El proceso de la bodega se aprobó en comité de contratación, y la Subdirección de contratación hizo observaciones que se están ajustando, teniendo en cuenta el tiempo de contratación durante la vigencia 2018 y atendiendo la posible solicitud de vigencias futuras.    3. Se encuentra en ajuste la ficha del operador para la investigación de mercados.</t>
  </si>
  <si>
    <t xml:space="preserve">El sistema para la gestión administrativa del Plan de Acción se realiza mediante la herramienta SISGESTIÓN, esta permite realizar el seguimiento de la información de cada dependencia de manera periódica, y verificar los avances cuantitativos y cualitativos acerca de las estrategias, actividades e indicadores. El sistema contiene los respectivos controles para el filtro de la información. 
La entidad cuenta con una mesa de ayuda para el aplicativo, que es administrada por la OTI y cuenta con ingenieros para proveer los controles y la parametrización del mismo. De la misma Forma, la OAP centraliza las solicitudes del Módulo de Plan de Acción por medio de dos (2) administradores que son funcionarios del GITGPYP. </t>
  </si>
  <si>
    <t>El GIT de Gestión de proyectos y Presupuesto realiza seguimiento y actualización Fichas Plan de Acción, por medio de la Herramienta Micrositio, la ficha de Plan de Acción está diseñada para complementar el sistema SISGESTIÓN en el módulo de planes de acción. Este sistema no permite hacer una ficha de consulta de algún plan, razón por la cual cada mes se actualiza con la información que las diferentes dependencias registran en el sistema, las modificaciones o ajustes se centralizan por medio de los enlaces de las dependencias en los funcionarios del GITGPYP y se usa formato F-DE-15 “Formato Solicitud modificación Plan de Acción”.
De la misma manera, a inicio de año por medio de circular al interior de la entidad se socializaron los parámetros y criterios con los cuales se realizaría el seguimiento y recepción de Modificaciones o ajustes al plan de acción durante la vigencia 2018, este cronograma esta vigente y se actualizará si es requerido</t>
  </si>
  <si>
    <t>El GIT de Gestión de proyectos y Presupuesto realiza seguimiento a los Plan de Acción, así mismo lleva una bitácora de las solicitudes que se allegan a la OAP referentes al Modulo de Plan de Acción: \\calypso\DPS\Planeacion\4.GT Gestión de Proyectos y Presupuesto\Seguimiento Estratégico\2018\Bitácora DR2017 - 2018.
Así mismo, en el marco de la realización de los informes institucionales trimestrales, se realiza el documento bitácora de Ajustes Planes de Acción 2018, que contiene: Anotaciones de ajustes PEI-2018 VF_27072018\\calypso\DPS\Planeacion\4.GT Gestión de Proyectos y Presupuesto\Seguimiento Estratégico\2018\Plan Estratégico Institucional 2018\Plan Estratégico\Versión 2\Ajustes Planes de Acción 2018</t>
  </si>
  <si>
    <t>Se establecieron las fases para la planeación, implementación y piloto de la metodología de gestión del Conocimiento. 
\\calypso\DPS\Planeacion\5.GT Mejoramiento Continuo\2018\GESTIÓN DEL CONOCIMIENTO</t>
  </si>
  <si>
    <t>1. La actividad realizada en el primer trimestre es de caracter permanente por tanto se mantiene.  
2. Adicionalmente, se  adelanta la cotización de los servicios de fumigación especializada  para poner en consideración del Subdirector la viabilidad de destinar los recursos en la presente vigencia para realizar la fumigación.                                                                          3. Se realiza cambio de cajas y carpetas deterioradas en forma permanante</t>
  </si>
  <si>
    <t>1. Se mantine la actividad realizada con 4-72 en cuanto al apoyo de personal para la organización del archivo de Gestión y se continua con el asesoramiento permanente para lograr una efectiva organizacion de los archivos de gestión.        
2. Adicionalmente se solicitó la contratación de un operador de gestión documental que asuma dicha labor.
3. Se brinda capacitación a diferentes áreas en los temas de Gestón Documental Dr Boyacá, Cr Tolima, Dr  Quindio. Más FAmilias en Acción.</t>
  </si>
  <si>
    <t>Se continuan realizando las mesas de trabajo con los procesos misionales para la metodología de gestión del conocimiento, adicionalmente se participó en los 6 procesos de inducción que ha realizado la Entidad.
\\calypso\DPS\Planeacion\5.GT Mejoramiento Continuo\2018\SEGUIMIENTO PLAN DE ACCIÓN 2018\4 SENSIBILIZACIONES GESTIÓN INTEGRAL</t>
  </si>
  <si>
    <r>
      <t xml:space="preserve">3.  Guía elaborada, se encuentra publicada en la herramienta del sistema de gestión ISOLUCION y codificada bajo el CÓDIGO: G-SE-8 GUÍA LINEAMIENTOS DE INTEGRACIÓN COMUNITARIA. </t>
    </r>
    <r>
      <rPr>
        <b/>
        <sz val="10"/>
        <color theme="1"/>
        <rFont val="Verdana"/>
        <family val="2"/>
      </rPr>
      <t>Actividad CUMPLIDA</t>
    </r>
    <r>
      <rPr>
        <sz val="10"/>
        <color theme="1"/>
        <rFont val="Verdana"/>
        <family val="2"/>
      </rPr>
      <t xml:space="preserve">
</t>
    </r>
    <r>
      <rPr>
        <b/>
        <sz val="10"/>
        <color theme="1"/>
        <rFont val="Verdana"/>
        <family val="2"/>
      </rPr>
      <t xml:space="preserve">Evidencias publicadas en:  \\Calypso\Prosperidad Social\Planeacion\2.GT Formulación y Evaluación\Procesos GITFYE\Mapa de Riesgos\2018\FORMULACIÓN DE POLITICA\SEGUIMIENTOS 2018\EVIDENCIAS\2do Riesgo
</t>
    </r>
    <r>
      <rPr>
        <sz val="10"/>
        <color theme="1"/>
        <rFont val="Verdana"/>
        <family val="2"/>
      </rPr>
      <t>Modelo de Enfoque Diferencial:
1. Se realizó un documento de compilación de información sobre enfoque diferencial.
2. Se ajustó el Documento de diseño metodológico sobre ejercicio piloto para la Dirección de Inclusión Productiva.
3.  Se creó  la Matriz general de estructura del modelo                              
4. Se realizó la Matriz de análisis estratégico para ejercicio piloto con la Dirección de Inclusión Productiva de manera participativa con equipo técnico
Evidencias:</t>
    </r>
    <r>
      <rPr>
        <b/>
        <sz val="10"/>
        <color theme="1"/>
        <rFont val="Verdana"/>
        <family val="2"/>
      </rPr>
      <t xml:space="preserve">
</t>
    </r>
    <r>
      <rPr>
        <sz val="10"/>
        <color theme="1"/>
        <rFont val="Verdana"/>
        <family val="2"/>
      </rPr>
      <t xml:space="preserve">1. \\calypso\Prosperidad Social\Planeacion\1.GT Enfoque Diferencial\Seguimiento Plan de Acción 2018\P1. Modelo de Enfoque Diferencial diseñado\DIP\Compilación de información sobre enfoque diferencial.pdf
2. \\calypso\Prosperidad Social\Planeacion\1.GT Enfoque Diferencial\Seguimiento Plan de Acción 2018\P1. Modelo de Enfoque Diferencial diseñado\DIP\Formato investigacion enfoque diferencial_com MF.pdf
3. \\calypso\Prosperidad Social\Planeacion\1.GT Enfoque Diferencial\Seguimiento Plan de Acción 2018\P1. Modelo de Enfoque Diferencial diseñado\Estructura Modelo
4. \\calypso\Prosperidad Social\Planeacion\1.GT Enfoque Diferencial\Seguimiento Plan de Acción 2018\P1. Modelo de Enfoque Diferencial diseñado\DIP\Estructura DIP
</t>
    </r>
  </si>
  <si>
    <r>
      <t xml:space="preserve">2. Construcción de los formularios de caracterización y su correspondiente guía de diligenciamiento en el marco de la articulación con las áreas misionales de la entidad.
Se continúa con el seguimiento y se promueve controlar los formularios y sus correspondientes guías bajo el Sistema de Gestión y su publicación en la herramienta de consulta de la entidad ISOLUCION.
Los documentos construidos y publicados fueron:
</t>
    </r>
    <r>
      <rPr>
        <b/>
        <sz val="10"/>
        <color theme="1"/>
        <rFont val="Verdana"/>
        <family val="2"/>
      </rPr>
      <t xml:space="preserve">Índice de integración comunitaria – NO FEST 
</t>
    </r>
    <r>
      <rPr>
        <sz val="10"/>
        <color theme="1"/>
        <rFont val="Verdana"/>
        <family val="2"/>
      </rPr>
      <t xml:space="preserve">
• Formulario caracterización Índice Necesidades de Integración Comunitaria NO FEST /  Guía Diligenciamiento caracterización Índice Necesidades de Integración Comunitaria NO FEST.
• Se elaboró el diccionario de datos para la intervención de la medición del índice de integración comunitaria, listando todas las variables que forman parte del formulario, preservando, los detalles y descripción de todos estos elementos.
• Se realiza la socialización de los resultados metodológicos de la aplicación del Índice de integración comunitaria, dando a conocer un Análisis cuantitativo de la participación de las familias encuestadas No fest, las buenas prácticas identificadas, dificultades y recomendaciones.
• Se inicia el proceso de análisis e interpretación estadística de las bases de datos con la información recopilada de los Hogares FEST y NO FEST en los tres municipios de la prueba piloto de la intervención V.
• Se realizan observaciones al instrumento de caracterización de las familias NO FEST 
</t>
    </r>
    <r>
      <rPr>
        <b/>
        <sz val="10"/>
        <color theme="1"/>
        <rFont val="Verdana"/>
        <family val="2"/>
      </rPr>
      <t>IRACA</t>
    </r>
    <r>
      <rPr>
        <sz val="10"/>
        <color theme="1"/>
        <rFont val="Verdana"/>
        <family val="2"/>
      </rPr>
      <t xml:space="preserve">
• Formulario de caracterización de Entrada IRACA OIM / Guía Diligenciamiento Caracterización Entrada IRACA OIM.
• F-SE-10 Formulario de Salida  IRACA TOTORO /  G-SE-9 Guía Diligenciamiento Caracterización Salida IRACA - TOTORO
</t>
    </r>
    <r>
      <rPr>
        <b/>
        <sz val="10"/>
        <color theme="1"/>
        <rFont val="Verdana"/>
        <family val="2"/>
      </rPr>
      <t xml:space="preserve">FAMILIAS RURALES </t>
    </r>
    <r>
      <rPr>
        <sz val="10"/>
        <color theme="1"/>
        <rFont val="Verdana"/>
        <family val="2"/>
      </rPr>
      <t xml:space="preserve">
• Se publicó el Informe de avance de los instrumentos de caracterización del Programa Familias Rurales, que tiene la finalidad de proporcionar antecedentes respecto a la construcción y mejora de los formularios de caracterización e informar las razones por las cuales no  se da continuidad a la actividad de construcción de los formularios y guías. 
</t>
    </r>
    <r>
      <rPr>
        <b/>
        <sz val="10"/>
        <color theme="1"/>
        <rFont val="Verdana"/>
        <family val="2"/>
      </rPr>
      <t>Evidencias publicadas en: \\Calypso\Prosperidad Social\Planeacion\2.GT Formulación y Evaluación\Procesos GITFYE\Mapa de Riesgos\2018\FORMULACIÓN DE POLITICA\SEGUIMIENTOS 2018\EVIDENCIAS</t>
    </r>
    <r>
      <rPr>
        <sz val="10"/>
        <color theme="1"/>
        <rFont val="Verdana"/>
        <family val="2"/>
      </rPr>
      <t xml:space="preserve">
</t>
    </r>
    <r>
      <rPr>
        <b/>
        <sz val="10"/>
        <color theme="1"/>
        <rFont val="Verdana"/>
        <family val="2"/>
      </rPr>
      <t xml:space="preserve">Herramienta de Enfoque Diferencial </t>
    </r>
    <r>
      <rPr>
        <sz val="10"/>
        <color theme="1"/>
        <rFont val="Verdana"/>
        <family val="2"/>
      </rPr>
      <t xml:space="preserve">
-Identificación de fuentes de información y construcción de documento soporte conceptual para la caracterización de pueblos y resguardos indígenas
-Construcción de base de datos para la caracterización de pueblos y resguardos indígenas.
-Desarrollo de las plantillas 
 - Construcción de la base de datos para recolección de información 
-Codificación de Consejos comunitarios en el archivo de ANT.
-Sistematización  de datos sobre caracterización de pueblos y resguardos indígenas. (consulta fuentes oficiales)
-Envío de solicitud de Información sobre los Consejos Comunitarios a las Alcaldías Municipales
- Sistematización de datos  Consejos comunitarios del departamento de Guaviare  en  base  plana de Excel.
Evidencias
\\calypso\Prosperidad Social\Planeacion\1.GT Enfoque Diferencial\Seguimiento Plan de Acción 2018\P3. Herramienta de Información de Enfoque Diferencial implementada
\\calypso\Prosperidad Social\Planeacion\1.GT Enfoque Diferencial\Herramienta de Información ED\Bases datos Información secundaria
\\calypso\Prosperidad Social\Planeacion\1.GT Enfoque Diferencial\Seguimiento Plan de Acción 2018\P3. Herramienta de Información de Enfoque Diferencial implementada\Indígena\Mayo
\\calypso\DPS\Planeacion\1.GT Enfoque Diferencial\Seguimiento Plan de Acción 2018\P3. Herramienta de Información de Enfoque Diferencial implementada\Abril\Solicitud de información Abril
\\calypso\DPS\Planeacion\1.GT Enfoque Diferencial\Seguimiento Plan de Acción 2018\P3. Herramienta de Información de Enfoque Diferencial implementada\Junio\BASE DE DATOS CARACTERIZACION GENERAL DATOS
</t>
    </r>
  </si>
  <si>
    <t>Vincular hogares o comunidades en la Estrategia Unidos sin  el cumplimiento de los criterios de focalización</t>
  </si>
  <si>
    <t>Base de datos desactualizada o inexacta de los hogares SISBEN
Errores de inclusión en el proceso de focalización
Debilidad de controles en el cargue de la información
Debilidad de restricciones en el sistema de información de Unidos
Desconocimiento de la Resolución 2717 de 2016 por parte de los Cogestores Sociales</t>
  </si>
  <si>
    <t>Restricciones en el sistema de información para el cargue de la focalización y para el ingreso de hogares caracterizados.
Verificación de los criterios de focalización de hogares y comunidades según la Resolución 2717 del 14 de octubre de 2016.</t>
  </si>
  <si>
    <t>De acuerdo a los resultados de la encuesta de caracterización se hará retroalimentación de los resultados de la búsqueda en territorio de los hogares relacionados en los listados entregados por el GIT Focalización. 
Cruces de bases de datos de los hogares focalizados con los hogares caracterizados
Verificación de las restricciones del sistema de información de Unidos</t>
  </si>
  <si>
    <t>Oficina de Planeación (GIT de Focalización y GIT de Gestión de Información)
Dirección de Acompañamiento Familiar y Comunitario (GIT Información y seguimiento)
Oficina de Tecnología de la Información</t>
  </si>
  <si>
    <t>Se categoriza en el sistema de información un estado para los hogares que no cumplen con los criterios de focalización establecidos en la resolución 2717 de 2016 artículo 13 capítulo 4, fuente de información del Certi-Unidos.
Se revisó el funcionamiento del control en la caracterizacion para asegurar que los hogares acompañados mantengan por lo menos un (1) integrante del hogar focalizado inicialmente.</t>
  </si>
  <si>
    <t>Acompañamiento a hogares que no cumplen con los criterios de ingreso.
Inclusión de beneficiarios en cupos destinados para población vulnerable en pobreza extrema.
Acceso al acompañamiento familiar destinado para beneficiarios</t>
  </si>
  <si>
    <t>Se realizó el diseño de un anexo adicional de publicación antes del primer Boletín "Mejor UNIDOS", de igual manera se realizó la publicación número tres  del boletín, como una herramienta periódica de refuerzo en los contenidos, lineamientos y metodologías para cogestores sociales, Coordinadores locales y Profesionales del Modelo Étnicos. El contenido del boletín se trataron temas como el cierre de los ciclos operativos, seguimiento a la calidad del acompañamiento familiar, acompañamiento comunitario étnico, actualización del SISBEN, el boletín fue enviado por correo electrónico y publicado en la mesa de ayuda del sistema de información.</t>
  </si>
  <si>
    <t xml:space="preserve">Se realizaron los últimos comités de seguimiento en razón a la finalización de los contratos con los operadores sociales, donde se verificó el cumplimiento de cada una de los obligaciones de los contratos. Los últimos comités fueron realizados durante los meses de septiembre y octubre de 2018. </t>
  </si>
  <si>
    <t>En los últimos comités de seguimiento, los supervisores realizaron el cierre financiero del contrato para dar inicio con el proceso de liquidación de los contratos con los operadores sociales.</t>
  </si>
  <si>
    <t>Se realizó la verificación de la malla de validación, generando las alertas para corrección de datos inconsistentes o duplicados en campos básicos como nombres, apellidos, tipo de documentos y número de identificación.
Se cuenta con un documento para el análisis de información recogido del acompañamiento denominado Guía Metodológica para el seguimiento a la calidad del acompañamiento familiar y comunitario G-GA-9 y dos herramientas denominadas F-GA-26 Formato de seguimiento a la Calidad del Acompañamiento y F-GA-25 Formato de Seguimiento teléfonico.</t>
  </si>
  <si>
    <t>Los contratos con los Operadores Sociales terminaron operación el 15 de octubre de 2018, los cuales contaban con acuerdo de confidencialidad y tratamiento de datos para el manejo de la información.</t>
  </si>
  <si>
    <t>Para las auditorías ejecutadas durante el periodo, se continuo con la firma de la Carta de Compromiso formato de código F-CI-20, este soporte se verifica y se guarda con el archivo de papeles de trabajo de cada auditoría.</t>
  </si>
  <si>
    <t>Se recibió capacitación en la Gestión del Riesgo (Articulado Riesgos de Corrupción y de seguridad digital) dictado por la Dirección de Gestión y Desempeño Institucional DAFP en septiembre 28 de 2018.
Se recibió tambien capacitación de MIPG 7ma Dimensión y Riesgos de Seguridad de la Información en el marco del Comite Sectorial de Contro Interno realizado 29-nov-18</t>
  </si>
  <si>
    <t>La publicación de los informes de ley e informes de auditoría, se ha llevado a cabo oportunamente conforme lo establecido en la normatividad vigente y la ley 1712, en la página WEB de Prosperdidad Social, como se evidencia en este enlace: http://www.dps.gov.co/SCI/Paginas/default.aspx.</t>
  </si>
  <si>
    <t xml:space="preserve">Para las auditorías del cuatrimestre se continuo con la elaboración y firma de los acuerdos de confidencialidad por todos los auditores de la Oficina de Control Interno, respecto a la no existencia de conflicto de interés, inhabilidades, incompatibilidades y el pacto de confidencialidad.
Adicionalmente en las auditorías ejecutadas en el periodo los auditores fueron evaluados conforme al formato F-CI-6 y los soportes se encuentran archivados en la carpeta de cada auditoria. </t>
  </si>
  <si>
    <t>Se ejerce el control de los asuntos pendientes de la OAJ y se efectúan las alertas correspondientes. Se implemento en el aplicativo ASTREA el control de las alertas de procesos via correo electronico tanto de los profesionales como de los coordinadores.</t>
  </si>
  <si>
    <t>Los abogados en el territorio hacen seguimiento de los procesos e informan las novedades a través de correo electrónico a nivel nacional.
A traves de LITIGANDO.COM, se realiza el  seguimiento de los procesos judiciales a nivel nacional. Con la implementacion del modulo de Defensa Juridica en ASTREA, de igual manera se realiza el seguimiento y alertas correspondientes.</t>
  </si>
  <si>
    <t>De acuerdo a los parámetros establecidos por el Archivo General, se realiza la tarea de mantener en estricto orden el archivo de la Oficina Asesora Juridica. Se realiza ordenación y archivo de los archivos de Gestión.</t>
  </si>
  <si>
    <t>A través de ASTREA se realiza el reporte y seguimiento de los procesos que ingresan, se han realizado mejoras del aplicativo para realizar seguimiento a los procesos, entre ellas: Reparto Automatico de Abogados. Modulo de Defensa Juridica, Implementaron alertas de correo electronico en asignacion y reasignacion de procesos, Se modificaron e implementarosn roles de Coordinador, Controles de oportunidad de respuesta de los documentos con corte diario, Se generaron mejoras en los reportes y Contestacion parcial en el modulo de profesionales.</t>
  </si>
  <si>
    <t xml:space="preserve">Se realiza asignación de asuntos, de acuerdo a notificaciones o comunicaciones recibidas, teniendo en cuenta las funciones de cada uno de los grupos de trabajo de la OAJ, así: Grupo de Actividad Legislativa: asignación de asuntos lo realiza el Coordinador mediante aplicativo Delta y correo electrónico, el seguimiento de asignaciones es realizado por su coordinador con el apoyo de un técnico administrativo. 
Grupo de Asesoría y Producción Normativa: Asignación de asuntos lo realiza el Coordinador mediante aplicativo Delta y correo electrónico. 
Grupo de Acciones constitucionales y procedimientos administrativos: Asignación se realiza por Técnico Administrativo, a través del aplicativo ASTREA, conforme son notificadas las actuaciones de los despachos judiciales a través de correo electrónico o en físico, de manera inmediata.
Grupo de Representación extrajudicial, judicial y cobro coactivo: Asignación se realiza por Técnico Administrativo, mediante el aplicativo ASTREA, conforme son notificadas las actuaciones de los despachos judiciales a través de correo electrónico o en físico, de manera inmediata.
Grupo de Restitución de Tierras: Asignación de asuntos lo realiza Técnico Administrativo de alistamiento mediante aplicativo ASTREA y el correo electrónico. </t>
  </si>
  <si>
    <t>1.  Grupo de Actividad Legislativa: Seguimiento es realizado por su coordinador con el apoyo de un técnico administrativo, se realiza usando como soporte herramienta Excel en la cual se consigna la información relacionada con el ingreso de solicitudes, tramite dado y término de respuesta.  Se reportan indicadores en forma mensual, tanto al grupo de atencion al ciudadano, como al administrador de SISGESTION.
Grupo de Asesoría y Producción Normativa: Seguimiento es realizado por su coordinador con usando como soporte herramienta Excel en la cual se consigna la información relacionada con el asunto a tratar, tramite dado y término de respuesta.  Se reportan indicadores en forma mensual en el aplicativo SISGESTION.
Grupo de Acciones constitucionales y procedimientos administrativos: Seguimiento es realizado por un técnico administrativo, quien informar al coordinador mediante correo electrónico, del seguimiento realizado.  La herramienta usada para seguimiento son los reportes generados por el aplicativo ASTREA.  Previo a vencimiento de término de respuesta de los procesos, el técnico administrativo, mediante correo electrónico diariamente, reporta asuntos a punto de vencerse y vencidos, de no contestar en términos se realiza el seguimiento del caso a fin de establecer que dio lugar a ello, y aplicar correctivos. Se reportan indicadores en forma mensual.
Grupo de Representación extrajudicial, judicial y cobro coactivo:  Seguimiento es realizado por un técnico administrativo, quien informa al coordinador mediante correo electrónico, del seguimiento realizado.  La herramienta usada para seguimiento son los reportes generados por la plataforma de LITIGANDO.COM.  Se reportan indicadores en forma mensual.  Se implemento el manejo de los procesos del grupo a través de aplicativo ASTREA.
Grupo de Restitución de Tierras: El seguimiento es realizado por un técnico administrativo, quien informar al coordinador mediante correo electrónico, del seguimiento realizado.  Se realiza usando como soporte herramienta Excel en la cual se consigna la información relacionada con procesos notificados, trámite dado y término de respuesta.  Se reportan indicadores en forma mensual. Se tiene previsto el manejo de los procesos de Restitución de Tierras a través de aplicativo ASTREA
2. La actualización del estado de los procesos se realiza de manera inmediata, una vez se tiene conocimiento por el trámite procesal pertinente, de la actuación judicial, solicitud o requerimiento.    3. A través de la plataforma de Litigando.com, se tiene acceso a base de procesos los cuales son actualizados en tiempo real o a más tardar el día siguiente de la actuación procesal, lo anterior es comunicado mediante correo electrónico a todos y cada uno de los abogados del Grupo de Trabajo de Defensa Judicial.</t>
  </si>
  <si>
    <t>Se realiza consulta previa de los documentos incompletos o que generen duda en su asignación, conforme a la ruta establecida al interior de la Oficina Asesora Jurídica.</t>
  </si>
  <si>
    <t xml:space="preserve">Actividades realizadas: recuperación de 70 planes de sostenibilidad,  seguimiento a los oficios enviados, realización de llamadas telefónicas y correos electrónicos a los entes territoriales, realización de actividades de ajuste al equipo según instrucciones de la Dirección. </t>
  </si>
  <si>
    <t>Infraestructura social y Hábitat continua con el fortalecimiento del esquema de seguimiento a convenios con requisitos para liquidación, basado en un equipo  de liquidaciones con un seguimiento especial a los supervisores y apoyos a la supervisión que tienen asignados convenios en este estado.   La meta del grupo de apoyo a las liquidaciones de Infraestructura,  se  cumplió en un 100%  se debían radicar en el año 2018,  100 informes de cierre contractual y se han radicado 104 informes de cierre contractual ( 104 convenios ) en la Subdirección de contratos del DPS, los cuales  incluyeron la revisión de  400 proyectos, por parte del Grupo de apoyo a las liquidaciones. Se gestiono cuadro general de convenios por vigencias – 2013-2014-2015- 2016- 2017,  para establecer las fechas de perdida de competencia de los convenios para su liquidación Bilateral. Se adelanto la información de 104 carpetas de convenios que pierden competencia  en el mes de abril del año 2019, desde el punto de vista jurídico, técnico y financiero, para gestionar los informes de estas carpetas de la perdida de competencia.  </t>
  </si>
  <si>
    <t>Se continúa trabajando los aplicativos, se requiere la interfase con DELTA para finalizar el aplicativo y se hace la evaluación con Tecnologías de la Información que es el próximo grupo de trabajo que asume los aplicativos.</t>
  </si>
  <si>
    <t>Se continua enviando la información para la actualización del mapa social a la Oficina Asesora de Planeación. 
Se ajustan las tareas y gestiones a las directrices de la administración actual en esta etapa de transición con la nueva administración. 
Las visitas de pertinencia sólo se realizarán una vez se defina los requisitos y tipos de proyectos a financiar.</t>
  </si>
  <si>
    <t xml:space="preserve">Continua el proceso según los lineamientos establecidos para tal fin, los filtros del proceso velan porque no se asignen mejoramientos a población no objeto del sector de la inclusión social. En términos de transparencia se dio apertura para que la población se preinscriba a través de la página web, continua con procesos de cruces y determinación de la población que puede presentar documentación y finalmente con la población a beneficiar. A la fecha no se ha detectado error en la selección de beneficiarios por parte del programa. </t>
  </si>
  <si>
    <t xml:space="preserve">continua el procedimiento para las diferentes regiones, la preinscripción está por página web </t>
  </si>
  <si>
    <t xml:space="preserve">En etapa de transición, la instrucción general es terminar los proyectos iniciados, no se ha requerido visitas de pertinencia. </t>
  </si>
  <si>
    <t xml:space="preserve">Se solicitó a Mejoramiento Continuo subir 53 formatos, se está trabajando otros formatos y procedimientos. Se puede verificar en Kawak </t>
  </si>
  <si>
    <t xml:space="preserve">Se han realizado con fecha de corte 30 de noviembre 647 auditorías visibles, se tiene programado hasta 14 de diciembre realización de auditorías visibles. </t>
  </si>
  <si>
    <t>A noviembre de 2018, se: inciaron 136 obras de infraestructura,   contrataron 138 interventorías,   entregaron 258 proyectos de infraestructura,  realizaron 647 auditorías visibles, adelantaron 213 sorteos  y 191  convocatorias para la Identificación de Beneficiarios de mejoramiento de vivienda, se  realizó 3.285 diagnósticos de proyectos financiados y   26.415 talleres individuales a los beneficiarios de los proyectos de mejoramiento. Respecto a sistemas de información se recibió el  codigo del Servicio para realizar modificaciones faltantes en ambiente de pruebas, se implementó la  administracion de usuarios,  la integracion  se encuentra en fase de implementacion y pruebas.</t>
  </si>
  <si>
    <t xml:space="preserve">La DISH  utiliza una matriz donde se consolida la información suministrada por los supervisores respecto al avance de los proyectos y se consigna el seguimiento a los procesos contractuales adelantados por las E.T. , se registran las fechas de apertura, publicación del proceso de selección, cierre, fecha de adjudicación. </t>
  </si>
  <si>
    <t>Se aplican los controles para la efectiva gestión de los procesos contractuales.
En este período se adelantaron mesas de trabajo para la suscripción dos prórrogas a las convenios de OIM y de Totoró por motivos de fuerza mayor o caso fortuito y para adelantar revisión de idoneidad y viabilidad técnica y presupuestal de socios de cooperación para el programa IRACA 2018-2019 para la atención de fallos judiciales. 
En el programa FEST, se publico el proceso IP05 para la selección del operador de la intervención VI del Programa, el cual fue declarado desierto por error de forma en la presentación de los formatos por parte de los oferentes, se proyectó un nuevo proceso para el mes de diciembre. 
Evidencia:
Invitación proceso IP05 
Declaración de desierta
Otrosi a convenios de Totoró y OIM</t>
  </si>
  <si>
    <t>Se aplican los controles para evitar los retrasos.
En FEST se realizó la mesa tecnica de seguridad de retornos y reubicaciones por parte de la UARIV, donde se analizó la situación de orden público, la UARIV envio concepto sobre las condiones de seguridad de los municipios, esta información se oficializó por medio de correo electronico. Se dio continuidad en la etapa de alistamiento en dichos municipios con la relación de las Jornadas de preincripcion.
Evidencia:
Correo electronico UARIV
Actas de cierre Jornadas de preinscripción
En lo que se refiere al programa ReSA, se tiene que el socio cooperante OEI no ejecutó los componentes del programa dentro de la vigencia del Convenio 517 de 2017.
En proceso para declaratoria de incumplimiento, a través de la resolución No 02214 de 2018 de declaró inicialmente el incumplimiento y se revocó mediante resolución No 02585 de 2018. Actualmente se adelanta informe de supervisión para citación nuevamente a audiencia de presunto incumplimiento.</t>
  </si>
  <si>
    <t>Se aplican los controles y cuando se han presentado (en Iraca y Fest), por cambios en la programación de actividades se solicitó al operador revisar el procedimiento de programación de actividades con el objetivo de incrementar la participación en el componente. De igual manera se mantiene la inscripción de suplentes así como el cambio de participantes que por motivos de fuerza mayor para aquellos hogares que no pueden seguir en el programa.
Para los casos que se presento deserción relacionada con falta de tiempo de los participantes para asistir a las actividades del programa, el equipo tecnico apoya la gestión para el cambio de titularidad y busca nivelar el proceso de acompañamiento con los nuevos titulares.
Evidencia:
Reporte de KOKAN
Formato de cambio de titularidad diligenciado
En Emprendimiento, se realizaron procesos de nivelaciones para la formación de los emprendedores que no asistieron inicialmente a las capacitaciones y se tuvieron que hacer más comités de aprobación de planes de negocios para aquellos participantes que no asistieron inicialmente.  En cuanto a la deserción se hicieron reemplazos.</t>
  </si>
  <si>
    <t>Se aplican los controles y en Iraca no se han presentado inconvenientes en la concertación con las comunidades durante este periodo, y en En FEST se implemento el procedimiento para la reconcertación de las Iniciativas de Fortalecimiento Comunitario en Bagadó.
Evidencia:
Acta Mesa de Articulación Municipal
Correo</t>
  </si>
  <si>
    <t>En Iraca, confinamientos en el Norte del Chocó, reacomodo de actores armados en el Valle del Cauca, amenazas y homicidios en Nariño e innundaciones en La Guajira y Guainía generaron retrasos en las actividades de formulación, reconcertación e inicio de la implementación de los programas. Como acción de tratamiento y en el marco del seguimiento al convenio, el comite técnico nacional y la supervisión del contrato recomendaron la prórroga del convenio, la cual fue aceptada.
Se adelantaron los estudios de mercado, la microfocalización de la población, así como la verificación de avances y dificultades con la realización de los comités técnicos de los contratos y convenios y el desarrollo de la supervisión a los mismos.
Evidencia:
Informes de surpervisión de los convenios.
Actas de Comité Tecnico Nacional.
Justificación de Reserva Iraca</t>
  </si>
  <si>
    <t xml:space="preserve">En el programa Empleo para la Prosperidad, durante este período se aplicaron las estrategias antideserción diseñadas, así como las que buscaban fortalecer la vinculación laboral. </t>
  </si>
  <si>
    <t>Se aplican los controles y no se han incluido en los programas de la DIP a personas que no cumplan con los criterios de acceso a los programas de la DIP.</t>
  </si>
  <si>
    <r>
      <t xml:space="preserve">Se aplican los controles y se entregan los insumos de acuerdo con lo estipulado en las guías operativas de los programas y en los convenios/contratos.
Evidencia:
Actas e informes de seguimiento en territorio a la ejecución del convenio.
</t>
    </r>
    <r>
      <rPr>
        <sz val="10"/>
        <color indexed="8"/>
        <rFont val="Verdana"/>
        <family val="2"/>
      </rPr>
      <t>Reporte Kokan
Acta de entrega Seguridad alimentaria firmada</t>
    </r>
  </si>
  <si>
    <t xml:space="preserve">Se hace el debido seguimiento a los procesos de retiro y a los reportes por parte del GIT Sistemas de Información en cuanto a los participantes inscritos.
Evidencias: 
Reporte KOKAN </t>
  </si>
  <si>
    <r>
      <t xml:space="preserve">Se realiza control del estado de avance de las entregas de los elementos y recursos monetarios en desarrollo de los comités de seguimiento y se exige póliza de cumplimiento a los operadores de los programas. 
Evidencia
Actas e informes de seguimiento en territorio a la ejecución del convenio.
</t>
    </r>
    <r>
      <rPr>
        <sz val="10"/>
        <color indexed="8"/>
        <rFont val="Verdana"/>
        <family val="2"/>
      </rPr>
      <t>Actas de comité de seguimiento de los convenios y contratos.
Información cargada al sistema de información de la DIP-KOKAN
Matriz de Compras
En ReSA, se adelanta proceso por presunto incumplimiento, el  Socio cooperante  OEI no ejecutó los componentes del programa dentro de la vigencia del Convenio 517 de 2017.
Se declaró incumplimiento a través de la resolución No 02214 de 2018   y se revocó mediante resolución No 02585 de 2018. Actualmente se adelanta informe de supervisión para citación nuevamente a audiencia de presunto incumplimiento.</t>
    </r>
  </si>
  <si>
    <r>
      <t xml:space="preserve">Se aplicaron los controles y no se presentaron cambios de focalización en este período.
</t>
    </r>
    <r>
      <rPr>
        <sz val="10"/>
        <color indexed="8"/>
        <rFont val="Verdana"/>
        <family val="2"/>
      </rPr>
      <t xml:space="preserve">Matriz de Microfocalización. </t>
    </r>
  </si>
  <si>
    <t>Como resultado del seguimiento por parte del Grupo Interno de Servicio de la Subdirección de Operaciones a la mesa de ayuda, durante el Periodo comprendido entre el 01 de enero al 30 de noviembre de 2018, se evidenciaron 2287 solicitudes de mantenimientos a los bienes e inmuebles de propiedad o bajo la responsabilidad de PROSPERIDAD SOCIAL. Dentro de la categoría de mantenimiento podemos destacar solicitudes concernientes a los siguientes mantenimientos: archivadores, bibliotecas, puestos de trabajo, sillas, baños, cielo raso, cubierta, eléctrico, hidráulico, iluminación, pared, piso, puertas y ventanas entre otros.
De esta solicitudes se evidencian los siguientes resultados: ABIERTOS: 26, EN PROCESO: 20, RETENIDO: 130 y CERRADOS: 2111.
Se establecieron las diferentes Hojas de Vida de las Sedes Regionales, con el fin de tener unificar los mantenimientos realizados por parte de la Subdirección de Operaciones</t>
  </si>
  <si>
    <t xml:space="preserve">1. Se finalizo la toma física y actualización de los bienes de propiedad planta y equipo en bodega soportados por un informe final.
2.  Como resultado de las reuniones llevadas a cabo con el  GIT Donaciones y Cooperación Internacional, GIT Tecnologías de la Información, GIT Control Interno Disciplinario durante el segundo trimestre de 2018, se mejoraron los procesos para el registro de las donaciones, se cumplieron las metas de depuración de bines de tecnología para 2018, llevando a la baja un total de 1000 (mil) bienes de tecnología los cuales se reflejan en las actas de comité de avaluación de bienes con fechas junio, octubre y noviembre de 2018, y con Control interno disciplinario se vienen llevando a cabo la conciliación de bienes en responsabilidad.
3. Se llevo a cabo la publicación de la resolución N. 2116 del 5 de septiembre de 2018, por la cual se adopta el manejo administrativo de los bienes del DPS. </t>
  </si>
  <si>
    <t xml:space="preserve">1.   Por el GIT Contabilidad se ingresaron todos los movimientos realizados (Entrada, Salidas y Traslados Durante el segundo trimestre de 2018 y teniendo en cuenta la generación de los estados financieros) en el aplicativo complementario de bienes PCT del primer trimestre, los cuales se continúan haciendo diariamente.  
2. La publicación del reglamento operativo para el manejo operativo de los bienes se adoptó con la resolución 2116 del 5 de septiembre de 2018. Por lo tanto, la socialización a las dependencias y regionales se llevó acabo el en cuarto trimestre del año como se evidencia en el correo masivo con fecha 29 de noviembre de 2018 y las actas posteriores a esta fecha que se adjuntan como evidencia.                                                                                     </t>
  </si>
  <si>
    <t xml:space="preserve">Se revisó la página WEB del Archivo General de la Nación,  encontrandose las siguientes publicaciones:
http://www.archivogeneral.gov.co/sites/default/files/Estructura_Web/2_Politica_archivistica/DirectivaPresidencial/DirectivaConjunta_Procuraduria-AGN.pdf
http://normativa.archivogeneral.gov.co/circular-externa-001/
http://www.archivogeneral.gov.co/sites/default/files/Estructura_Web/5_Consulte/Recursos/Publicacionees/ModeloDeGestionDocumental_VersionPreliminar.pdf
http://ccarchivistas.co/wp-content/uploads/2018/07/RESOLUCI%C3%93N-0629-DE-2018.pdf.
</t>
  </si>
  <si>
    <t xml:space="preserve">1) Por ajustes presupuestales el servicio de fumigación se programa para el PLAN ANUAL DE ADQUISICIÓN DE BIENES Y SERVICIOS - VIGENCIA  2019,  con un presupuesto aprximado  de $8.000.000, estando sujeto a la aprobación de la Secretaria General.
2). Se realizó el cambio de cajas y carpetas deterioradas ( evidencias Fotograficas)
 </t>
  </si>
  <si>
    <r>
      <t>1</t>
    </r>
    <r>
      <rPr>
        <sz val="10"/>
        <color rgb="FFFF0000"/>
        <rFont val="Verdana"/>
        <family val="2"/>
      </rPr>
      <t xml:space="preserve">. </t>
    </r>
    <r>
      <rPr>
        <sz val="10"/>
        <color theme="1"/>
        <rFont val="Verdana"/>
        <family val="2"/>
      </rPr>
      <t xml:space="preserve">Se mantine la actividad realizada con 4-72 en cuanto al apoyo de personal para la organización del archivo de Gestión. (se Adjunta listado de los colaboradores de 472 en los diferentes dependencias de Prosperidad Social).
2). Se realizaron socializaciones virtuales y presenciales  a las Direcciones Regionales de Prosperidad Social en los meses de septiembre, octubre y noviembre de 2018. (se anexan como soporte actas y listas de asistencia).
</t>
    </r>
  </si>
  <si>
    <r>
      <rPr>
        <sz val="10"/>
        <color theme="1"/>
        <rFont val="Verdana"/>
        <family val="2"/>
      </rPr>
      <t>1). Se realizaron   las socializaciones</t>
    </r>
    <r>
      <rPr>
        <sz val="10"/>
        <color rgb="FFFF0000"/>
        <rFont val="Verdana"/>
        <family val="2"/>
      </rPr>
      <t xml:space="preserve"> </t>
    </r>
    <r>
      <rPr>
        <sz val="10"/>
        <rFont val="Verdana"/>
        <family val="2"/>
      </rPr>
      <t xml:space="preserve"> presenciales en las diferentes dependencias y sus GIT los meses de octubre, noviembre y diciembre de 2018.  (se anexan como soporte actas y listas de asistencia).   
2). Se realizaron socializaciones virtuales y presenciales  a las Direcciones Regionales de Prosperidad Social en los meses de septiembre, octubre y noviembre de 2018. (se anexan como soporte actas y listas de asistencia).
3).Se efectuó el contrato de Arrendamiento del inmueble, adecuado para la administración, conservación y custodia documental de la información del Departamento Administrativo para la Prosperidad Social -Prosperidad Social.)( se anexa copia del contrato).</t>
    </r>
  </si>
  <si>
    <t xml:space="preserve">1. Los informes de las PQRSDF del segundo y tercer tirmestre de 2018 se publicaron en la página Web de la Entidad.
2. Se realizó el consolidado del reporte de atención presencial a los ciudadanos en las Direcciones Regionales durante los meses de enero, febrero, marzo, abril, mayo, junio, julio  agosto, septiembre y Octubre y noviembre del año en curso.
3. El informe del cuarto trimestre de 2017 no se había reportado por lo tanto se suministra y se reporta el enlace de la página Web donde se publicó el mencionado informe.  
http://www.dps.gov.co/ciu/PQRSD/Paginas/Informe-de-PQRSD-vigencia-2017.aspx
4. Se solicitó a los responsables la información que se requiere para la realización del informe del tercer trimestre.
5. Se realizaron dos sesiones de capacitación acerca del Modelo institucional de participación ciudadana., se tiene programado realizar una jornada de entrenamiento en Participación Ciudadana y Servicio al Ciudadano el día 13 de diembre de 2018.
6. Se presenta seguimiento constante a la implementación del módulo de peticiones Delta por parte de la mesa de soporte Delta
7. Se realizaron retroalimentaciones y entrenamientos a funcionarios que solicitaron la misma a través de la mesa de soporte Delta.
8. Se realizó la actualización de consolidado de protocolos de oferta institucional el 24 de agosto.  
9. El 14 de diciembre de 2018 el GIT de Participación Ciudadana con el apoyo de la Subdirección de Talento Humano realizó un taller en el cual sensibilizó y entrenó a los asistentes en los temas relacionados con Participación Ciudadana y Servicio al Ciudadano.
Soportes en los siguientes enlaces:
Soportes_Noviembre_2018:
https://dpsco-my.sharepoint.com/:f:/g/personal/fabio_gomez_prosperidadsocial_gov_co/Ekqgq-KRNkdOj6PLeHXzxoQB-47ZjnMu9CjBWV_OIwrPoQ?e=U9xMH0
Soportes_Diciembre_2018
https://dpsco-my.sharepoint.com/:f:/g/personal/fabio_gomez_prosperidadsocial_gov_co/EhXUIVQSfpZMqWf6M2sffkwB7Q6T0BQ6VFmOfP3d-DRs6Q?e=fuIeQ3
</t>
  </si>
  <si>
    <t xml:space="preserve">1. se revisó y ajustó el formato de reporte de espacios de participación aclarando y completando los items solicitados. 
2. Se solicitó a los programas misionales y a las Direcciones regionales de la Entidad enviar el reporte de espacios de participación correspondientes al primer semestre de 2018. 
3. Se consolido el reporte de espacios de participación reportando información relacionada a numero de espacios, numero de asistentes, nivel de participación de los espacios, recursos, entre otros. 
4. Se publicó el reporte consoliado de espacios de participación en la página web de la Entidad. 
5. Se realizaron dos sesiones de capacitación acerca del Modelo institucional de participación ciudadana., se tiene programado realizar una jornada de entrenamiento en Participación Ciudadana y Servicio al Ciudadano el día 13 de diembre de 2018.
6.  Modelo de Participación Ciudadana y Servicio al Ciudadano: Tomando como insumos las mesas de trabajo desarrolladas  (reportadas)  en el primer y segundo trimestre del año, tanto con los programas misionales como con las Direcciones Regionales, se procedio a construir el Modelo Institucional de Participación Ciudadana y Servicio al Ciudadano.
7. Definición de Metodología de Validación del Modelo: 
Posterior a la construcción del Modelo, se planificarion las siguientes actividades para su validación: 
- Construcción de los instrumento parametrizados para la validación de los requisitos de Participación Ciudadana y los de Servicio al Ciudadano. 
- Preparación y programación de las reuniones con los programas misionales y direcciones regionales  para socializar el proceso de validación, el intrumento a utilizar y las fechas limites de entrega. 
8. Desarrollo de la Validación del Modelo: 
- Se realizaron dos reuniones de socialización de la metodología de validación con los programas misionales. 
- Se realizaron dos reuniones virtuales con las Direcciones Regionales para socializar la metodologia de validacion del modelo. 
- Se enviaron los correos a cada Dirección Regional y cada programa misional con los documentos requeridos para realizar el proceso de validación (presentación power point, documento del Modelo e instrumento de validación)
9. Revisión de las Validaciones:  Se recibieron 25 instrumentos de validación de las regionales y 11 de los programas misionales. Esta información fue recogida en un instrumento consolidado con las observaciones y comentarios realizados. Con esta información se avanzara en el análisis de los aportes, viabilidad y posterior ajuste del Modelo.
10. Se completó la validación del Modelo de Participación Ciudadana y Servicio al Ciudadano con los aportes recibidos por los programas misionales y las Direcciones Regionales. 
11. El cuadro resumen de las validaciones con su respectivo analisis fue enviado nuevamente a los programas misionales y Direcciones Regionales para socializar las decisiones tomadas respecto a los aportes y comentarios recibidos. 
12. Con los resultados de las validaciones se ajustó el Modelo de Participación Ciudadana y Servicio al Ciudadano. 
13. Se implementó y se evaluó la Metodologia del Pilotaje.
14. Se revisó y ajustó la caracterizacion del proceso incluyendo entre otros, los siguientes aspectos de participación ciudadana: 
- Actividades especificas de participación ciudadana. 
- Indicadores de participación ciudadana. 
- mecanismos de seguimiento de participación ciudadana. 
Esta caracterización se envió nuevamente  para revisión de la Secretaría General. 
15. 13. Se implementó y se evaluó la estrategia de participación ciudadana (primer componente).
16. El 14 de diciembre de 2018 el GIT de Participación Ciudadana con el apoyo de la Subdirección de Talento Humano realizó un taller en el cual sensibilizó y entrenó a los asistentes en los temas relacionados con Participación Ciudadana y Servicio al Ciudadano.
Soportes_Diciembre_2018
https://dpsco-my.sharepoint.com/:f:/g/personal/fabio_gomez_prosperidadsocial_gov_co/EhXUIVQSfpZMqWf6M2sffkwB7Q6T0BQ6VFmOfP3d-DRs6Q?e=fuIeQ3
</t>
  </si>
  <si>
    <t xml:space="preserve">1. Se hicieron reuniones de segumiento con la Direccion Regional Bogotá de los puntos de atencion red cades y supercades Bogota. ( En esta reunion se reportan y se pone en conocimiento las dificultades a nivel de tecnologia que se hayan presentado en los puntos).
2. Se hicieron reuniones de  seguimiento con el Centro de Contacto para temas de operatividad en los puntos de atencion en las Direcciones Regionales que cuentan con Frontoffice. 
3. Se realizó la actualización de consolidado de protocolos de oferta institucional a diciembre de 2018.  
4. Se realizó la validación del Modelo de Participación Ciudadana y Servicio al Ciudadano con las Direcciones Regionales y los programas misionales, quienes revisaron la linea técnica desarrollada en el Modelo y la retroalimentaron teniendo en cuenta su responsabilidad en la implementación del mismo.
5. Se hizo una reunión de seguimiento del plan de contingencia con la Direccion Regional Bogotá de los puntos de atencion red cades y supercades Bogota. (8.Actas de reuniones ( 2 reuniones de Octubre y 1 reunion de Noviembre))
Soportes_Diciembre_2018
https://dpsco-my.sharepoint.com/:f:/g/personal/fabio_gomez_prosperidadsocial_gov_co/EhXUIVQSfpZMqWf6M2sffkwB7Q6T0BQ6VFmOfP3d-DRs6Q?e=fuIeQ3
</t>
  </si>
  <si>
    <t xml:space="preserve">1. Se han llevado a cabo 26 reuniones de seguimiento con el proveedor y los supervisores del contrato 325/2018 para realizar seguimiento de incidencias y al cronograma de ejecución de los nuevos desarrollos.
2. Los informes de las PQRSDF del segundo y tercer tirmestre de 2018 se publicaron en la página Web de la Entidad.
3. Se realizó el consolidado del reporte de atención presencial a los ciudadanos en las Direcciones Regionales durante los meses de enero, febrero, marzo, abril, mayo, junio, julio  agosto, septiembre,  Octubre y noviembre del año en curso.
4. El informe del cuarto trimestre de 2017 no se había reportado por lo tanto se suministra y se reporta el enlace de la página Web donde se publicó el mencionado informe.  
http://www.dps.gov.co/ciu/PQRSD/Paginas/Informe-de-PQRSD-vigencia-2017.aspx
5. Se presenta seguimiento constante a la implementación del módulo de peticiones Delta por parte de la mesa de soporte Delta.
6. Se realizaron retroalimentaciones a funcionarios que solicitaron la misma a través de la mesa de soporte Delta.
Soportes en los siguientes enlaces:
Soportes_Noviembre_2018:
https://dpsco-my.sharepoint.com/:f:/g/personal/fabio_gomez_prosperidadsocial_gov_co/Ekqgq-KRNkdOj6PLeHXzxoQB-47ZjnMu9CjBWV_OIwrPoQ?e=U9xMH0
Soportes_Diciembre_2018
https://dpsco-my.sharepoint.com/:f:/g/personal/fabio_gomez_prosperidadsocial_gov_co/EhXUIVQSfpZMqWf6M2sffkwB7Q6T0BQ6VFmOfP3d-DRs6Q?e=fuIeQ3
</t>
  </si>
  <si>
    <t xml:space="preserve">1. Se actualizó en el sitio Web menú Servicio al Ciudadano el horario de atención de la regional Bogotá y Cundinamarca para atención al público el cual es de 8:00 am a 5:00 pm.
2. Se solicitó a Familias en Acción y a Comunicaciones retirar del sitio web información confidencial de beneficiarios del programa que estaban publicados en la sección de “Servicio al Ciudadano”.
3. Se publicaron los informes de encuesta canales No presenciales de I, II trimestre en el sitio web e informe semestral canal presencial.
4. En septiembre se realizaron a través de los canales No presenciales en resumen 54 campañas por SMS, 8 campañas Mailing y campañas telefónicas para divulgar la oferta institucional a nivel nacional, regional y central con enfoque en servicio al ciudadano.
5, Se realizarón las campañas solicitadas por los programas hasta el 23 de noviembre fecha en que se cerró el envío de campañas.
La nueva orden de compra inicio el 30 de noviembre fecha en que se volvio a emitir campañas a ciudadanos.
Tres reportes hasta diciembre 13 de 2018:
18. Sabana SMS DICIEMBRE 2018.xlsx
19. Sabana campañas.xlsx
20. Sabana Mailing Diciembre 2018.xlsx
Soportes en los siguientes enlaces:
Soportes_Noviembre_2018:
https://dpsco-my.sharepoint.com/:f:/g/personal/fabio_gomez_prosperidadsocial_gov_co/Ekqgq-KRNkdOj6PLeHXzxoQB-47ZjnMu9CjBWV_OIwrPoQ?e=U9xMH0
Soportes_Diciembre_2018
https://dpsco-my.sharepoint.com/:f:/g/personal/fabio_gomez_prosperidadsocial_gov_co/EhXUIVQSfpZMqWf6M2sffkwB7Q6T0BQ6VFmOfP3d-DRs6Q?e=fuIeQ3
</t>
  </si>
  <si>
    <t>1. Se continuó con la actividad de autocontrol relacionada con la revisión y verificación previa al envío a las dependencias solicitantes de los CDP´s y RP´s, en la que  el Profesional Especializado del GT Presupuesto expide y remite estos documentos al Coordinador del GT, quien realiza una revisión final y los firma digitalmente.  
2. Se continuó con la publicación mensual de  los informes de ejecución presupuestal en el repositorio de información Calypso y en la página web de la entidad. Se continuó con la publicación mensual de los listados de CDP´s y RP´s en el repositorio Calypso el cual pueder verificado en la siguiente ruta: Red/Calypso/dps/Financiera/Presupuesto</t>
  </si>
  <si>
    <t>1. Se continuó con la revisión periódica de la normatividad relativa a los impuestos y temas tributarios a nivel nacional, distrital, departamental y municipal. 
2. Se continuó con la digitalización de las declaraciones en nuestras bases de datos con sus respectivos soportes (conciliaciones elaboradas en el GIT de Asuntos Tributarios con la respectiva revisión de los GIT de Contabilidad y Tesorería). Esta actividad puede ser verificada a través de las siguientes rutas del repositorio Calypso: calypso\DPS\Financiera\FIP\Contabilidad\PROVEEDORES\IMPUESTOS TERRITORIALES\2DECLARACIONES.
calypso\DPS\Financiera\FIP\Contabilidad\PROVEEDORES\CONTABILIDAD YAIR\MEDIOS MAGNETICOS CONVENIOS
3. Se continuó con la actividad de digitalización de los archivos de la información exógena nacional, distrital y municipal. Se puede verificar en el repositorio Calypso en los siguientes enlaces: calypso\DPS\Financiera\FIP\Contabilidad\PROVEEDORES\IMPUESTOS TERRITORIALES\2DECLARACIONES.
calypso\DPS\Financiera\FIP\Contabilidad\PROVEEDORES\CONTABILIDAD YAIR\MEDIOS MAGNETICOS CONVENIOS</t>
  </si>
  <si>
    <t>Se continuaron efectuando las conciliaciones enunciadas en la fila "Actividad del Proceso" del presente documento. Se procedió con los respectivos cierres contables del primer, segundo y tercer trimestre de 2018. Las respectivas evidencias pueden ser consultadas en el repositorio Calypso a través de la siguiente ruta: 
Red/Calypso/dps/Financiera/ACSocial/MAPA DE RIESGOS/2018/2 Seguimiento, así como en la página web de la Entidad mediante el siguiente enlace: http://www.dps.gov.co/ent/ifc/Paginas/Estados-Financieros.aspx</t>
  </si>
  <si>
    <t>1. Detectado algún tipo de inconsistencia, el GT Asuntos Tributarios elaboró y envió comunicación de manera inmediata al solicitante del pago en la que se informan las anomalías para que se produzcan las correcciones del caso, las respectivas evidencias se encuentran consignadas en la siguiente ruta del repositorio: Red\Calypso\DPS\Financiera\FIP\Contabilidad\PROVEEDORES\COMPARTIDA CONTA\DEVOLUCION CUENTAS E IMPUESTOS\CUENTAS\2018.
2. Los funcionarios encargados de adelantar los tramites de pago, cumplen a cabalidad con las actividades estipuladas en el procedimiento P-GF-4 "Trámite de Pago a Beneficiario Final".
3. Se generaron los reportes de obligaciones,  PAC y saldos diarios durante el período.</t>
  </si>
  <si>
    <t>1. Se continuó con la permanentemente orientación a los funcionarios y contratistas de manera verbal y escrita, recordando la importancia del cumplimiento de los tiempos estipulados para la solicitud de comisiones, gestión que puede ser verificada en la siguiente ruta del repositorio:
Red/Calypso/dps/Financiera/ACSocial/MAPA DE RIESGOS/2018/2 
2. Como actividad de autocontrol, se continuó ejerciendo estricto cumplimiento al procedimiento P-GF-13  "Solicitud y Legalización de Comisiones de Servicio y/o Desplazamientos " así como a la Resolución vigente la cual reglamenta el trámite de comisiones de servicios, viáticos, desplazamientos y gastos de viaje .</t>
  </si>
  <si>
    <t>1. Se continúo con la interacción constante con los administradores del aplicativo ULISES, en el sentido de informar los fallos que este presente así como el seguimiento periódico a los compromisos instaurados en las reuniones realizadas períodos en anteriores, con miras a mejorar el desempeño del software. Lo anterior podrá ser verificado a través de las respectivas comunicaciones y correos electrónicos remitidos.
2. Los funcionarios del GIT Comisiones y Desplazamientos realizan las actividades bajo su responsabilidad con especial sentido de exactitud en la labor designada.</t>
  </si>
  <si>
    <t>1. Se continuó ejerciendo el estricto cumplimiento de las actividades estipuladas en el procedimiento P-GF-4 "Trámite de Pago a Beneficiario Final".
2. Los funcionarios involucrados en la cadena presupuestal mitigan la materialización del presente riesgo por medio de acciones de autocontrol que permiten la minimización de errores o fallos en la operación, en especial aquellos que gestionan el perfil SIIF "Autorizador Endoso". Lo anterior podré ser evidenciado a través de la hoja control de endosos del GT Tesorería.</t>
  </si>
  <si>
    <t xml:space="preserve">
1. Se publicaron en el aplicativo (Isolución y/o KAWAK) los siguientes documentos:
- Resolución por medio de la cual se regula la Resolución No. 03440 de 2016 mediante la cual se creó el Comité Técnico de Sostenibilidad Contable y se adopta su reglamento.
- Reglamento Operativo para el Manejo y Control de Bienes.
- Guía para el cálculo de provisiones y reconocimiento contable de los procesos judiciales, arbitramentos y conciliaciones extrajudiciales en los que la Entidad es parte y embargos de cuentas bancarias.
- Procedimiento: Elaboración de Estados e Informes Financieros y Contables intermedios y de cierre de año.
- Política de Gestión Financiera.
2. Se encuentra en proceso de revisión, aprobación y publicación el siguiente documento:
- Guía para la legalización de recursos. 
</t>
  </si>
  <si>
    <r>
      <rPr>
        <b/>
        <sz val="10"/>
        <rFont val="Verdana"/>
        <family val="2"/>
      </rPr>
      <t>Familias en Acción</t>
    </r>
    <r>
      <rPr>
        <sz val="10"/>
        <rFont val="Verdana"/>
        <family val="2"/>
      </rPr>
      <t>: El Módulo de administración de usuarios de SIFA se encuentra en funcionamiento para todo el país. El GIT Sistemas de Información ha realizado tareas de seguimiento continúo con el objetivo de retroalimentar el proceso en búsqueda de mejoras como la implementación de  políticas de seguridad para usuarios que permitan la activación e inactivación por rango de tiempo.</t>
    </r>
    <r>
      <rPr>
        <b/>
        <sz val="10"/>
        <rFont val="Verdana"/>
        <family val="2"/>
      </rPr>
      <t xml:space="preserve"> (Responsable Coordinador GIT Sistemas de Información)</t>
    </r>
    <r>
      <rPr>
        <sz val="10"/>
        <rFont val="Verdana"/>
        <family val="2"/>
      </rPr>
      <t xml:space="preserve">
</t>
    </r>
    <r>
      <rPr>
        <b/>
        <sz val="10"/>
        <rFont val="Verdana"/>
        <family val="2"/>
      </rPr>
      <t>Jóvenes en Acción:</t>
    </r>
    <r>
      <rPr>
        <sz val="10"/>
        <rFont val="Verdana"/>
        <family val="2"/>
      </rPr>
      <t xml:space="preserve"> Se ha trabajado en conjunto con el territorio en la consecución y debido diligenciamiento de los acuerdos de confidencialidad, es importante anotar que esta actividad se hace de manera periódica, con el fin de mantener actualizada la base de datos de los funcionarios que en el marco de los convenios interadministrativos deben tener acuerdos de confidencialidad. Al igual que Familias en Acción se está realizando seguimiento permanente al tema de usuarios. </t>
    </r>
    <r>
      <rPr>
        <b/>
        <sz val="10"/>
        <rFont val="Verdana"/>
        <family val="2"/>
      </rPr>
      <t xml:space="preserve"> (Responsable Coordinador GIT Sistemas de Información)</t>
    </r>
    <r>
      <rPr>
        <sz val="10"/>
        <rFont val="Verdana"/>
        <family val="2"/>
      </rPr>
      <t xml:space="preserve">
</t>
    </r>
  </si>
  <si>
    <r>
      <t xml:space="preserve">Se brindó apoyo para el diligenciamiento de fichas técncinas y/o estudios previos por parte del GIT Precontractual como se describe a continuación: </t>
    </r>
    <r>
      <rPr>
        <b/>
        <u/>
        <sz val="10"/>
        <color theme="1"/>
        <rFont val="Verdana"/>
        <family val="2"/>
      </rPr>
      <t>NOVIEMBRE:</t>
    </r>
    <r>
      <rPr>
        <sz val="10"/>
        <color theme="1"/>
        <rFont val="Verdana"/>
        <family val="2"/>
      </rPr>
      <t xml:space="preserve"> Operador Logistico 23 de Noviembre, Proceso LP 02 DE 2018 Vigilancia y Seguridad Privada 21 de Noviembre.</t>
    </r>
  </si>
  <si>
    <r>
      <t>Fueron desarrolladas mesas de trabajo para el tercer trimestre con el fin de asesorar a las áreas técnicas frente a la elaboración de fichas técnicas para la Investigaciones de mercados en los siguientes procesos:</t>
    </r>
    <r>
      <rPr>
        <b/>
        <u/>
        <sz val="10"/>
        <color theme="1"/>
        <rFont val="Verdana"/>
        <family val="2"/>
      </rPr>
      <t xml:space="preserve"> Noviembre</t>
    </r>
    <r>
      <rPr>
        <sz val="10"/>
        <color theme="1"/>
        <rFont val="Verdana"/>
        <family val="2"/>
      </rPr>
      <t xml:space="preserve"> (2): Proceso adquisición de Motocicleta 13 de noviembre, Proceso Operador Logístico el 23 de Noviembre.</t>
    </r>
  </si>
  <si>
    <t>No se han presentado deficiencias en los procesos de selección que ameriten la socialización de controles con los funcionarios del GIT Precontractual3</t>
  </si>
  <si>
    <t>Se hizo la verificación en la Base de Datos SICON y se determinó que para los meses de octubre y noviembre fueron suscritos 87 contratos los cuales se encuentran legalizados en su totalidad: 9 Contratos de Prestación de Servicio, 21 Ordenes de Compra, 10 Convenios Jóvenes en Acción, 2 Convenio interadministrativo, 37 Contratos de Arrendamiento, 1 Contrato Interadministrativo, 5 Invitaciones de Minima Cuantía, 1 Selección Abreviada Subasta Inversa, 1 Selección Abreviada Mínima Cuantía</t>
  </si>
  <si>
    <t>Para el cuarto trimestre del presente año se efectuaron 2 Charlas con los miembros del GIT PostContractual como se describen a continuación
* Seguimiento tareas - Verificación y actualización temas a cargo 5 de Septiembre
* Acciones para agilizar trámites 20 de Noviembre</t>
  </si>
  <si>
    <r>
      <t xml:space="preserve">Para la vigencia 2018 fueron asignados los siguientes servidores públicos para el cargue de información en las bases de dastos como se menciona a continuación: SICON (Nicolas Alfonso Bermudez y Zulma Patricia Salgado V), CAMARA DE COMERCIO (Diana Marcela Martines y Diana Carolina Barrera) partir del mes de diciembre) 
Se hicieron las siguientes actividades como mecanismos de control y verificación de la información reportada en los diferentes sistemas de información a cargo de la Entidad.
</t>
    </r>
    <r>
      <rPr>
        <b/>
        <u/>
        <sz val="10"/>
        <color theme="1"/>
        <rFont val="Verdana"/>
        <family val="2"/>
      </rPr>
      <t>CAMARA DE COMERCIO:</t>
    </r>
    <r>
      <rPr>
        <sz val="10"/>
        <color theme="1"/>
        <rFont val="Verdana"/>
        <family val="2"/>
      </rPr>
      <t xml:space="preserve"> </t>
    </r>
    <r>
      <rPr>
        <sz val="10"/>
        <rFont val="Verdana"/>
        <family val="2"/>
      </rPr>
      <t>Para el mes de noviembre se tiene un total de 277 contratos a reportar, de los cuales se ingresaron 235 sin novedad, 33 no cuentan con RUES, y 9 fueron rechazados por la plataforma.</t>
    </r>
    <r>
      <rPr>
        <sz val="10"/>
        <color theme="1"/>
        <rFont val="Verdana"/>
        <family val="2"/>
      </rPr>
      <t xml:space="preserve">
</t>
    </r>
    <r>
      <rPr>
        <b/>
        <u/>
        <sz val="10"/>
        <color theme="1"/>
        <rFont val="Verdana"/>
        <family val="2"/>
      </rPr>
      <t>SICON:</t>
    </r>
    <r>
      <rPr>
        <sz val="10"/>
        <color theme="1"/>
        <rFont val="Verdana"/>
        <family val="2"/>
      </rPr>
      <t xml:space="preserve"> </t>
    </r>
    <r>
      <rPr>
        <sz val="10"/>
        <rFont val="Verdana"/>
        <family val="2"/>
      </rPr>
      <t>Se hizo revisión de la base de datos y se identificaron 11 contratos que deben ser modificados en valor del contrato el día 30 de noviembre, se hizo verificación de los supervisores asignados en la vigencia 2018 a los contratos y convenios y se remitió el reporte.</t>
    </r>
    <r>
      <rPr>
        <sz val="10"/>
        <color theme="1"/>
        <rFont val="Verdana"/>
        <family val="2"/>
      </rPr>
      <t xml:space="preserve">
</t>
    </r>
    <r>
      <rPr>
        <b/>
        <u/>
        <sz val="10"/>
        <color theme="1"/>
        <rFont val="Verdana"/>
        <family val="2"/>
      </rPr>
      <t xml:space="preserve">SECOP: </t>
    </r>
    <r>
      <rPr>
        <sz val="10"/>
        <color theme="1"/>
        <rFont val="Verdana"/>
        <family val="2"/>
      </rPr>
      <t>Se hizo auditoria al aplicativo de los contratos y convenios que se encuentran publicados en este aplicativo en el mes de junio, se encontraron falencias en el cargue de información y se solicitó el día 16 de diciembre al coordinador identificada.</t>
    </r>
  </si>
  <si>
    <t xml:space="preserve">Se hizo la revisión por parte de la Coordinación GIT Precontractual de los siguentes procesos
* Anexo 6
* SASI 12 y 13
* IP 06
* Acta de Comité número 30
* Proceso de vigilancia
* Proceso enajenación de bienes
* Proceso de seguridad informática
</t>
  </si>
  <si>
    <t>Para este trimestre no han ingresado nuevos funcionarios, todos los funcionarios del GIT Precontractual ya tienen suscrito el formato.</t>
  </si>
  <si>
    <r>
      <rPr>
        <b/>
        <sz val="10"/>
        <color theme="1"/>
        <rFont val="Verdana"/>
        <family val="2"/>
      </rPr>
      <t xml:space="preserve">Construir los lineamientos técnicos de enfoque diferencial: </t>
    </r>
    <r>
      <rPr>
        <sz val="10"/>
        <color theme="1"/>
        <rFont val="Verdana"/>
        <family val="2"/>
      </rPr>
      <t xml:space="preserve"> </t>
    </r>
    <r>
      <rPr>
        <b/>
        <sz val="10"/>
        <color theme="1"/>
        <rFont val="Verdana"/>
        <family val="2"/>
      </rPr>
      <t>Actividad Cumplida</t>
    </r>
    <r>
      <rPr>
        <sz val="10"/>
        <color theme="1"/>
        <rFont val="Verdana"/>
        <family val="2"/>
      </rPr>
      <t xml:space="preserve">
Lineamientos técnicos Indígenas, Afro, Rrom, Discapacidad y Vejez cargados en el aplicativo Kawak
</t>
    </r>
    <r>
      <rPr>
        <b/>
        <sz val="10"/>
        <color theme="1"/>
        <rFont val="Verdana"/>
        <family val="2"/>
      </rPr>
      <t>Modelo de Enfoque Diferencial: Actividad Cumplida</t>
    </r>
    <r>
      <rPr>
        <sz val="10"/>
        <color theme="1"/>
        <rFont val="Verdana"/>
        <family val="2"/>
      </rPr>
      <t xml:space="preserve">
En el marco de la etapa de formulación se realizo la presentación del pilotaje con la DIP y el taller para la aprobación de la metodología.
Evidencias: 
\\calypso\Prosperidad Social\Planeacion\1.GT Enfoque Diferencial\Seguimiento Plan de Acción 2018\P1. Modelo de Enfoque Diferencial diseñado\Formulación DIP</t>
    </r>
  </si>
  <si>
    <r>
      <rPr>
        <b/>
        <sz val="10"/>
        <color theme="1"/>
        <rFont val="Verdana"/>
        <family val="2"/>
      </rPr>
      <t>Herramienta de Enfoque Diferencial: Actividad Cumplida</t>
    </r>
    <r>
      <rPr>
        <sz val="10"/>
        <color theme="1"/>
        <rFont val="Verdana"/>
        <family val="2"/>
      </rPr>
      <t xml:space="preserve">
Se realizaron observaciones a los informes de los reportes de información de la herramienta de Enfoque Diferencial:
- Reporte Comunidad Afro
- Reporte Comunidad Indígena
- Reporte Consejo Comunitario
- Reporte Departamento- Municipio
- Reporte Kumpanya
- Reporte Pueblo
- Reporte Resguardo
Evidencias Publicadas en:
\\calypso\Prosperidad Social\Planeacion\1.GT Enfoque Diferencial\Seguimiento Plan de Acción 2018\P3. Herramienta de Información de Enfoque Diferencial implementada\Noviembre</t>
    </r>
  </si>
  <si>
    <t xml:space="preserve">Se actualizó la documentación relacionado con manuales,guías, procedimientos en el aplicativo KAWAK, así como la socialización de los lineamientos y políticas, tanto en medios digitales como en las jornadas de inducción y reinducción programadas por la Subdirección de Talento humano. 
La estrategia utilizada para verificar la implementación de los lineamientos y politicas se realiza mediante diversos métodos de seguimiento entre otros como son el monitoreo de las politicas de antivirus, firewall y Directorio activo. El proceso contractual para la gestión de vulnerabilidades no se realizó en esta vigencia, por lo tanto queda propuesta para adelantarlo en el 2019.
Z:\AÑO 2018\2. PROYECTOS\1. SEGURIDAD\14. LINEAMIENTOS Y POLITICAS
Z:\AÑO 2018\2. PROYECTOS\1. SEGURIDAD\6. DOCUMENTACIÓN SALIDAS TERRENO\1. PRESENTACIÓN SALIDAS TERRENO
</t>
  </si>
  <si>
    <t>A la fecha se tiene implementado el repositorio único para fuentes de información de focalización. Este se ubica en las fuentes complementarias de llave maestra. 
Base de datos: se encuentra en el servidor de base de datos VULCANO.</t>
  </si>
  <si>
    <t>A fecha 15 de diciembre de 2018, se han efectuado doce (12) jornadas de inducción/ reinducción presencial de los servidores públicos ubicados en la ciudad de Bogotá D.C. Adicionalmente, el ejercicio de inducción se  complementa con un curso virtual de inducción que a la fecha han desarrollado un total de 161 servidores públicos posesionados en la vigencia 2018. El curso virtual consta de tres (3) módulos  dispuestos en el Campus virtual de Prosperidad Social. El curso se encuentra actualmente en desarrollo por parte de los servidores públicos posesionados en los meses de octubre, noviembre y diciembre de 2018. El curso se evalúa por cada módulo, pudiendo obtener como  puntaje máximo 80 puntos y en la totalidad de curso 240.</t>
  </si>
  <si>
    <t>Se ha dado respuesta a las auditorias internas en temas de nómina; se han implementado los controles respectivos conforme al procedimiento de nómina y se han generado los planes de mejoramiento frente a los hallazgos planteados.   
Bajo lo anterior, se ha venido haciendo la validación del cálculo de parafiscales conforme a la normatividad vigente verificando los valores liquidados en la planilla integrada.</t>
  </si>
  <si>
    <t>Se aplicaron los diagnosticos de necesidades 2019 a través de encuestas virtuales, tanto en el grupo de Desarrollo como en el grupo de Bienestar. En ambos casos se tuvo una respuesta mayor al 50%, así:
GIT Desarrollo 698 servidores participaron de la encuesta de diagnóstico.
GIT de Bienestar 814 servidores participaron de la encuesta de diagnóstico.
Con estos resultados se espera hacer un análisis constructivo para la elaboración de los planes de accion 2019.</t>
  </si>
  <si>
    <t>Se ha dado respuesta a las auditorías internas en temas de nómina; se han implementado los controles respectivos conforme al procedimiento de nómina y se han generado los planes de mejoramiento frente a los hallazgos planteados.   
Bajo lo anterior, se ha venido haciendo la validación del cálculo de parafiscales conforme a la normatividad vigente verificando los valores liquidados en la planilla integrada.</t>
  </si>
  <si>
    <t>En septiembre 11 y diciembre 3 de 2018 se llevaron a cabo reuniones con los profesionales especializados y el personal de apoyo del GIT de Control Interno Disciplinario, con el fin de reiterar el procedimiento y los términos que se deben cumplir para la debidad publicidad de los actos administrativos.</t>
  </si>
  <si>
    <t xml:space="preserve">De forma mensual se envía a través de correo electrónico a los funcionarios que sustancian los distintos procesos disciplinarios, el listado de los expedientes con términos próximos a vencer.   
En el registro (actual) en excel de los procesos disciplinarios se puede evidenciar que no se presentaron casos relacionados con prescripción, ni caducidad. </t>
  </si>
  <si>
    <t xml:space="preserve">Frente a los controles establecidos se tiene que: 
1. Los procedimientos verbal y ordinario son aplicados por los profesionales  del GIT Control Interno Disciplinario.       
2. El 14 de diciembre de 2018 se publicó el Boletín de Sanciones Disciplinarias en la intranet de la Entidad para conocimiento de los servidores públicos.  
Respecto a las acciones: 
1. El seguimiento en excel, evidencia que se dió lugar a la aplicación del procedimiento ordinario, no registrandose a la fecha expedientes que deban adelantarse por la vía verbal.    </t>
  </si>
  <si>
    <t xml:space="preserve">Frente a los controles establecidos se tiene que: 
1. Los procedimientos verbal y ordinario son aplicados por los profesionales  del GIT Control Interno Disciplinario.       
2. Se publicó en el mes de enero de 2018 el informe de procesos disciplinarios en la página web de la Entidad. - Link de Transparencia.  
Respecto a las acciones: 
 1. El seguimiento en excel, evidencia que se dió lugar a la aplicación del procedimiento ordinario, no registrándose a la fecha expedientes que deban adelantarse por la vía verbal.    </t>
  </si>
  <si>
    <r>
      <rPr>
        <b/>
        <sz val="10"/>
        <color theme="1"/>
        <rFont val="Verdana"/>
        <family val="2"/>
      </rPr>
      <t>1. Elaborar una propuesta del documento técnico  de evaluación y su ficha de inversión y  realizar espacios  de socialización del documento:</t>
    </r>
    <r>
      <rPr>
        <sz val="10"/>
        <color theme="1"/>
        <rFont val="Verdana"/>
        <family val="2"/>
      </rPr>
      <t xml:space="preserve">
• Documento técnico de evaluación
- Se realiza un taller de diálogo de experiencias de evaluaciones o lluvia de ideas con los integrantes del Grupo Interno de Trabajo de Formulación y Evaluación, enmarcado en las preguntas orientadoras
- ¿Qué problema buscamos resolver con el lineamiento? 
- Cuáles son las falencias que necesitamos resolver en el quehacer evaluativo con las demás dependencias?
En este taller se identificaron los principales cuellos de botella en la fase de evaluación de los programas y frente a cada uno que acciones el GIT propone realizar para evitar que se materialicen. 
- Teniendo en cuenta las conclusiones generadas del taller, se realizó la construcción de la GUÍA PARA LA IMPLEMENTACIÓN DE LA FASE DE EVALUACIÓN DE PROGRAMAS versión 2, la cual fue remitida vía correo electrónico el 29 de noviembre al GIT de Formulación y Evaluación para sus observaciones y comentarios al documento.
- Una vez se reciban las observaciones, se realizarán los ajustes y se enviará a Mejoramiento Continuo para su revisión, codificación  y publicación bajo el Sistema de Gestión de la Entidad   
</t>
    </r>
    <r>
      <rPr>
        <b/>
        <sz val="10"/>
        <color theme="1"/>
        <rFont val="Verdana"/>
        <family val="2"/>
      </rPr>
      <t xml:space="preserve">Evidencias publicadas en: \\Calypso\Prosperidad Social\Planeacion\2.GT Formulación y Evaluación\Procesos GITFYE\Guías\Cultura Evaluación
</t>
    </r>
  </si>
  <si>
    <r>
      <rPr>
        <b/>
        <sz val="10"/>
        <color theme="1"/>
        <rFont val="Verdana"/>
        <family val="2"/>
      </rPr>
      <t>1. Elaborar una propuesta del documento técnico  de evaluación y su ficha de inversión y  realizar espacios  de socialización del documento:</t>
    </r>
    <r>
      <rPr>
        <sz val="10"/>
        <color theme="1"/>
        <rFont val="Verdana"/>
        <family val="2"/>
      </rPr>
      <t xml:space="preserve">
• Documento técnico de evaluación
- Se realiza un taller de diálogo de experiencias de evaluaciones o lluvia de ideas con los integrantes del Grupo Interno de Trabajo de Formulación y Evaluación, enmarcado en las preguntas orientadoras
- ¿Qué problema buscamos resolver con el lineamiento? 
- Cuáles son las falencias que necesitamos resolver en el quehacer evaluativo con las demás dependencias?
En este taller se identificaron los principales cuellos de botella en la fase de evaluación de los programas y frente a cada uno que acciones el GIT propone realizar para evitar que se materialicen. 
- Teniendo en cuenta las conclusiones generadas del taller, se realizó la construcción de la GUÍA PARA LA IMPLEMENTACIÓN DE LA FASE DE EVALUACIÓN DE PROGRAMAS versión 2, la cual fue remitida vía correo electrónico el 29 de noviembre al GIT de Formulación y Evaluación para sus observaciones y comentarios al documento.
- Una vez se reciban las observaciones, se realizarán los ajustes y se enviará a Mejoramiento Continuo para su revisión, codificación  y publicación bajo el Sistema de Gestión de la Entidad   
</t>
    </r>
    <r>
      <rPr>
        <b/>
        <sz val="10"/>
        <color theme="1"/>
        <rFont val="Verdana"/>
        <family val="2"/>
      </rPr>
      <t>2. Documento Análisis de Evaluaciones II</t>
    </r>
    <r>
      <rPr>
        <sz val="10"/>
        <color theme="1"/>
        <rFont val="Verdana"/>
        <family val="2"/>
      </rPr>
      <t xml:space="preserve">
- Se incorporó a la primera versión descriptiva de las evaluaciones las gráficas con  información cuantitativa de las 58 evaluaciones de programas sociales de PS
- El documento se encuentra en la fase final de construcción, se están incluyendo las fuentes de información usadas y las conclusiones. 
- Se elaboró  un documento (Infografía) con imágenes explicativas, datos numéricos y textos, dando a conocer el proceso de evaluación que la entidad ha desarrollado desde el año 2004 a la fecha. 
- Se envía a la Dirección General, el documento que hace una  descripción detallada de las evaluaciones realizadas durante el período 2004-2017 a planes, programas y/o proyectos liderados por la entidad. 
</t>
    </r>
    <r>
      <rPr>
        <b/>
        <sz val="10"/>
        <color theme="1"/>
        <rFont val="Verdana"/>
        <family val="2"/>
      </rPr>
      <t xml:space="preserve">Evidencias publicadas en: 
\\Calypso\Prosperidad Social\Planeacion\2.GT Formulación y Evaluación\Procesos GITFYE\Guías\Cultura Evaluación
\\Calypso\Prosperidad Social\Planeacion\2.GT Formulación y Evaluación\Evaluación\Estado Arte Evaluaciones Prosperidad Social
</t>
    </r>
  </si>
  <si>
    <r>
      <t>Se realizó seguimiento a la implementación de las siguientes evaluaciones externas:
*</t>
    </r>
    <r>
      <rPr>
        <b/>
        <sz val="10"/>
        <color theme="1"/>
        <rFont val="Verdana"/>
        <family val="2"/>
      </rPr>
      <t>Cero a Siempre:</t>
    </r>
    <r>
      <rPr>
        <sz val="10"/>
        <color theme="1"/>
        <rFont val="Verdana"/>
        <family val="2"/>
      </rPr>
      <t xml:space="preserve"> Econometría entregó la primera versión de producto 4  y 5 producto 
*</t>
    </r>
    <r>
      <rPr>
        <b/>
        <sz val="10"/>
        <color theme="1"/>
        <rFont val="Verdana"/>
        <family val="2"/>
      </rPr>
      <t xml:space="preserve"> ReSA:</t>
    </r>
    <r>
      <rPr>
        <sz val="10"/>
        <color theme="1"/>
        <rFont val="Verdana"/>
        <family val="2"/>
      </rPr>
      <t xml:space="preserve"> Se recibió a satisfacción del 3r producto del Contrato de Consultoría N.544 de 2017 con: siete (7) reportes semanales operativo de campo; informe final trabajo de campo; transcripciones información instrumentos cualitativos; bases de datos técnicas cuantitativas (archivos planos) y el producto  4 del Contrato de Consultoría con informe final; informe ejecutivo; presentación extensa del proceso de evaluación con resultados; presentación breve y sintética de resultados; ficha técnica de la evaluación e, infografía.  
</t>
    </r>
    <r>
      <rPr>
        <b/>
        <sz val="10"/>
        <color theme="1"/>
        <rFont val="Verdana"/>
        <family val="2"/>
      </rPr>
      <t>* Más familias en Acción</t>
    </r>
    <r>
      <rPr>
        <sz val="10"/>
        <color theme="1"/>
        <rFont val="Verdana"/>
        <family val="2"/>
      </rPr>
      <t xml:space="preserve">: El jueves 27 de septiembre de 2018, se participó en la reunión convocada por el grupo de pilotaje, donde se presentó el componente de la evaluación cualitativa. 
</t>
    </r>
    <r>
      <rPr>
        <b/>
        <sz val="10"/>
        <color theme="1"/>
        <rFont val="Verdana"/>
        <family val="2"/>
      </rPr>
      <t>* Más familias en Acción - Ajuste en discapacidad:</t>
    </r>
    <r>
      <rPr>
        <sz val="10"/>
        <color theme="1"/>
        <rFont val="Verdana"/>
        <family val="2"/>
      </rPr>
      <t xml:space="preserve"> Se desarrolló el taller de estructuración de la cadena de valor y reuniones de precisión de los términos de contratación de la consultoría. Se envió el documento a UNICEF Panamá para su revisión y en espera de observaciones para observaciones.
Ajuste y aprobación final a los términos de referencia. 
Se realizó seguimiento a la implementación de las recomendaciones de las siguientes evaluaciones finalizadas:
</t>
    </r>
    <r>
      <rPr>
        <b/>
        <sz val="10"/>
        <color theme="1"/>
        <rFont val="Verdana"/>
        <family val="2"/>
      </rPr>
      <t>• IRACA</t>
    </r>
    <r>
      <rPr>
        <sz val="10"/>
        <color theme="1"/>
        <rFont val="Verdana"/>
        <family val="2"/>
      </rPr>
      <t xml:space="preserve">: Se realizó el seguimiento a la 13 recomendaciones pendientes, las cuales quedan en estado CUMPLIDO, debido a que los últimos 4 módulos (Del 5 al 8), surtieron el proceso de corrección de estilo y fueron aprobados por el equipo IRACA para la utilización por parte de los socios operadores.  
Se solicita la publicación del informe final en el micro sitio asignado en la página web de la entidad.
</t>
    </r>
    <r>
      <rPr>
        <b/>
        <sz val="10"/>
        <color theme="1"/>
        <rFont val="Verdana"/>
        <family val="2"/>
      </rPr>
      <t>• Reparación Colectiva:</t>
    </r>
    <r>
      <rPr>
        <sz val="10"/>
        <color theme="1"/>
        <rFont val="Verdana"/>
        <family val="2"/>
      </rPr>
      <t xml:space="preserve"> El 29 de agosto se realizó el tercer seguimiento a las 12 recomendaciones de la  evaluación institucional y resultados de Reparación Colectiva y se recolectaron las evidencias correspondientes.
</t>
    </r>
    <r>
      <rPr>
        <b/>
        <sz val="10"/>
        <color theme="1"/>
        <rFont val="Verdana"/>
        <family val="2"/>
      </rPr>
      <t>• Jóvenes en Acción:</t>
    </r>
    <r>
      <rPr>
        <sz val="10"/>
        <color theme="1"/>
        <rFont val="Verdana"/>
        <family val="2"/>
      </rPr>
      <t xml:space="preserve"> El lunes 22 de octubre se realizó el segundo seguimiento a las 18 recomendaciones de la evaluación de impacto del programa jóvenes en acción, de las cuales hasta el momento se encuentran cuatro recomendaciones en estado CUMPLIDO.
</t>
    </r>
    <r>
      <rPr>
        <b/>
        <sz val="10"/>
        <color theme="1"/>
        <rFont val="Verdana"/>
        <family val="2"/>
      </rPr>
      <t xml:space="preserve">Evidencias publicadas en: \\Calypso\Prosperidad Social\Planeacion\2.GT Formulación y Evaluación\Evaluación\Seguimiento Evaluaciones
</t>
    </r>
  </si>
  <si>
    <t xml:space="preserve">Se entrega los equipos de compúto de acuerdo a la necesidades y perfiles en cada area, se adquirieron servidores y seinstalo y configuri el sitema de almacenamiento. </t>
  </si>
  <si>
    <t xml:space="preserve">Se continuan realizado ventanas de mantenimiento a los sistemas de información, como DELTA, SISGESTIÓN, ULISES, ASTREA, SICON, dando continiuidad a los lineamientos establecidos en la guía.  </t>
  </si>
  <si>
    <t xml:space="preserve">Se llevo a cabo la renovación de los equipos que presentaban obsolecencia entre el 2006 al 2010 de un 50% de equipos. </t>
  </si>
  <si>
    <t xml:space="preserve">De acuerdo a la contratación de la orden de servicio 28002 se generó una prorrata al contrato para dar continuidad al servicio y asi dar cumplimiento a las necesidades y requerimientos de los funcionarios.  </t>
  </si>
  <si>
    <t xml:space="preserve">A la fecha el funcionario sigue ubicado en el almacen realizando levantamiento de activos, suministrando equipos de computo y emitiendo conceptos de baja, para asi cumplir con la disponibilidad y requerimientos finales de la etnidad. </t>
  </si>
  <si>
    <t xml:space="preserve">Se ha venido organizando el directorio activo de acuerdo al normograma de la entidad, adicional se han adecuado unidades organizativas para las cuentas desahibiltadas y cuentas activas tanto de contratistas como de funcionarios y asi mismo se continua con las campañas de sensibilización emitidad por el grupo de seguridad informatica. </t>
  </si>
  <si>
    <t xml:space="preserve">Se ha generado sencilización con los ingresos de funcionarios y contratos de prestación de servicios diligenciando el formato acuerdo de confidencialidad, asi mismo se genero sencibilización al grupo de soporte tecnológico en la divulgación de permisos y accesos de administrador. </t>
  </si>
  <si>
    <r>
      <t xml:space="preserve">Se corrió el proceso antifraudes, identificando posibles inconsistencias en la información. </t>
    </r>
    <r>
      <rPr>
        <b/>
        <sz val="10"/>
        <rFont val="Verdana"/>
        <family val="2"/>
      </rPr>
      <t xml:space="preserve"> (Responsable Coordinador GIT Antifraudes)</t>
    </r>
    <r>
      <rPr>
        <sz val="10"/>
        <rFont val="Verdana"/>
        <family val="2"/>
      </rPr>
      <t xml:space="preserve">
Se realizó búsqueda de complemento de convenio con el Ministerio de Salud para identificar efectivamente menores de edad fallecidos </t>
    </r>
    <r>
      <rPr>
        <b/>
        <sz val="10"/>
        <rFont val="Verdana"/>
        <family val="2"/>
      </rPr>
      <t>(Responsable Coordinador GIT Antifraudes)
https://dpsco-my.sharepoint.com/personal/yanira_salinas_prosperidadsocial_gov_co/_layouts/15/onedrive.aspx?id=%2Fpersonal%2Fyanira_salinas_prosperidadsocial_gov_co%2FDocuments%2FMAPA%20DE%20RIESGOS%20DTMC%202018%2FTercer%20Seguimiento</t>
    </r>
  </si>
  <si>
    <r>
      <rPr>
        <b/>
        <sz val="10"/>
        <rFont val="Verdana"/>
        <family val="2"/>
      </rPr>
      <t>Familias en Acción:</t>
    </r>
    <r>
      <rPr>
        <sz val="10"/>
        <rFont val="Verdana"/>
        <family val="2"/>
      </rPr>
      <t xml:space="preserve"> En octubre 12 se llevó a cabo el Comité Operativo de Familias en Acción correspondientes a la quinta entrega de incentivos 2018. En este comité se ha dado respuesta a las situaciones o casos especiales en la operación del programa para el ciclo correspondiente. </t>
    </r>
    <r>
      <rPr>
        <b/>
        <sz val="10"/>
        <rFont val="Verdana"/>
        <family val="2"/>
      </rPr>
      <t>(Responsable Coordinadora GIT Familias en Acción)</t>
    </r>
    <r>
      <rPr>
        <sz val="10"/>
        <rFont val="Verdana"/>
        <family val="2"/>
      </rPr>
      <t xml:space="preserve">
</t>
    </r>
    <r>
      <rPr>
        <i/>
        <sz val="10"/>
        <rFont val="Verdana"/>
        <family val="2"/>
      </rPr>
      <t>POA Seguimiento Convenios Interadministrativos.</t>
    </r>
    <r>
      <rPr>
        <sz val="10"/>
        <rFont val="Verdana"/>
        <family val="2"/>
      </rPr>
      <t xml:space="preserve"> Se dio soporte y acompañamiento en el desarrollo del POA 2018 y su registro en el Módulo de Gestión POA en SIFA. Se adelantó por parte de los enlaces municipales el registro de cumplimientos de las actividades con periodos de ejecución activos y la actualización de los registros de cumplimientos rechazados por la Dirección Regional. Se diseñó y publicó la ventana de registros excepcionales, a través de la cual los enlaces municipales, previa verificación y validación de la Dirección Regional correspondiente pueden realizar el registro de cumplimientos de actividades cuyos periodos se encuentran vencidos.  Se emitieron lineamientos a las Direcciones Regionales para determinar los municipios a quienes se les habilitaría la ventana de registros excepcionales, se consolidó la información y se cargó el requerimiento respectivo en el Módulo de Gestión POA. Se remitió a los equipos regionales, a través de correo electrónico reportes de las actividades activas próximas a vencer, reportes de avance en registros y cargue de evidencias e información estrategica como apoyo al seguimiento. Se emitieron lineamientos y se adelantaron actividades de alistamiento para la planificación del POA 2019. Elaboración del requerimiento de la segunda fase de la fase de seguimiento a cumplimientos relacionada con los indicadores y rangos de aceptación. </t>
    </r>
    <r>
      <rPr>
        <b/>
        <sz val="10"/>
        <rFont val="Verdana"/>
        <family val="2"/>
      </rPr>
      <t xml:space="preserve"> (Responsable Coordinadora GIT Familias en Acción y Coordinadora GIT Seguimiento y Monitoreo)</t>
    </r>
    <r>
      <rPr>
        <sz val="10"/>
        <rFont val="Verdana"/>
        <family val="2"/>
      </rPr>
      <t xml:space="preserve">
Jóvenes en Acción: Es importante precisar que ante la novedad de los otrosí para las IES y los municipios con miras ampliar el plazo de ejecución e incluir la clausula que habla sobre " Abstenerse de realizar las actividades del convenio y/o utilizar los elementos destinados al mismo para hacer proselitismo político o ponerlas al servicio de causas de esta índole" se hizo necesario replantear un nuevo POA, para ello se modificaron las fechas de socialización y manejo de esta herramienta dirigida al territorio</t>
    </r>
    <r>
      <rPr>
        <b/>
        <sz val="10"/>
        <rFont val="Verdana"/>
        <family val="2"/>
      </rPr>
      <t>. (Responsable Coordinadora GIT Jóvenes en Acción y Coordinadora GIT Seguimiento y Monitoreo)</t>
    </r>
    <r>
      <rPr>
        <sz val="10"/>
        <rFont val="Verdana"/>
        <family val="2"/>
      </rPr>
      <t xml:space="preserve">
Se creó e incorporó a la Guía Modelo de Gestión la </t>
    </r>
    <r>
      <rPr>
        <i/>
        <sz val="10"/>
        <rFont val="Verdana"/>
        <family val="2"/>
      </rPr>
      <t>ruta Ruta de acompañamiento para la garantía del funcionamiento de Familias en Acción en el territorio</t>
    </r>
    <r>
      <rPr>
        <sz val="10"/>
        <rFont val="Verdana"/>
        <family val="2"/>
      </rPr>
      <t>. Actualmente,  se adelanta un piloto con las Direcciones Regionales de Casanare, Magdalena Medio, La Guajira y Nariño, en los municipios donde se ha identificado deficiencias operativas en el desarrollo del programa.</t>
    </r>
    <r>
      <rPr>
        <b/>
        <sz val="10"/>
        <rFont val="Verdana"/>
        <family val="2"/>
      </rPr>
      <t xml:space="preserve"> (Responsable Coordinadora GIT Familias en Acción y Coordinadora GIT Seguimiento y Monitoreo)</t>
    </r>
    <r>
      <rPr>
        <sz val="10"/>
        <rFont val="Verdana"/>
        <family val="2"/>
      </rPr>
      <t xml:space="preserve">
</t>
    </r>
    <r>
      <rPr>
        <b/>
        <sz val="10"/>
        <rFont val="Verdana"/>
        <family val="2"/>
      </rPr>
      <t xml:space="preserve">
</t>
    </r>
    <r>
      <rPr>
        <i/>
        <sz val="10"/>
        <rFont val="Verdana"/>
        <family val="2"/>
      </rPr>
      <t xml:space="preserve">Se realizó el control de calidad preventivo a la base de datos por parte del   </t>
    </r>
    <r>
      <rPr>
        <b/>
        <sz val="10"/>
        <rFont val="Verdana"/>
        <family val="2"/>
      </rPr>
      <t xml:space="preserve">GIT - Antifraudes
</t>
    </r>
    <r>
      <rPr>
        <i/>
        <sz val="10"/>
        <rFont val="Verdana"/>
        <family val="2"/>
      </rPr>
      <t xml:space="preserve">
Documentación Programas:</t>
    </r>
    <r>
      <rPr>
        <b/>
        <sz val="10"/>
        <rFont val="Verdana"/>
        <family val="2"/>
      </rPr>
      <t xml:space="preserve"> </t>
    </r>
    <r>
      <rPr>
        <sz val="10"/>
        <rFont val="Verdana"/>
        <family val="2"/>
      </rPr>
      <t>se actualizaron y/o crearon las guías operativas Liquidación de Incentivos, Seguimiento y Evaluación,  Focalización, Inscripción, Modelo de Gestión, Condiciones de Salida del programa Familias en Acción y las Guías operativas Liquidación de incentivos,  Inscripción, Focalización, Novedades, Componente Habilidades para la Vida, Guía Módulo Presencial del Componente Habilidades para la Vida, procedimientos de liquidación de incentivos, Focalización, Inscripción, Manuales de usuario creación y aprobación de novedades, solicitud de retiro voluntario, proceso de pre-registro, encuestas entrada y salida módulo presencial de habilidades para la vida  del programa Jóvenes en Acción. Estos documentos se han ido socializando en diferentes espacios de trabajo con los equipos regionales.</t>
    </r>
    <r>
      <rPr>
        <b/>
        <sz val="10"/>
        <rFont val="Verdana"/>
        <family val="2"/>
      </rPr>
      <t>(Responsable Coordinadora GIT Familias en Acción y Coordinadora GIT Jóvenes en Acción)</t>
    </r>
    <r>
      <rPr>
        <sz val="10"/>
        <rFont val="Verdana"/>
        <family val="2"/>
      </rPr>
      <t xml:space="preserve">
Se elaboran cada ciclo las fichas de seguimiento regional y municipales, las cuales se ponen a disposición de los equipos de trabajo como insumo para el análisis de avance en la ejecución del programa. </t>
    </r>
    <r>
      <rPr>
        <b/>
        <sz val="10"/>
        <rFont val="Verdana"/>
        <family val="2"/>
      </rPr>
      <t xml:space="preserve"> (Responsable  Coordinadora GIT Seguimiento y Monitoreo)</t>
    </r>
    <r>
      <rPr>
        <sz val="10"/>
        <rFont val="Verdana"/>
        <family val="2"/>
      </rPr>
      <t xml:space="preserve">
Se realizan los comités de coordinación en la que participan el Director, coordinadores de los GIT y otros invitados en los cuales se revisan temas estrategicos de operación de los programas, se determinan  lineamientos U61y se hace seguimiento a temas específicos. </t>
    </r>
    <r>
      <rPr>
        <b/>
        <sz val="10"/>
        <rFont val="Verdana"/>
        <family val="2"/>
      </rPr>
      <t xml:space="preserve"> (Responsables  Director y coordinadores GIT)
https://dpsco-my.sharepoint.com/personal/yanira_salinas_prosperidadsocial_gov_co/_layouts/15/onedrive.aspx?id=%2Fpersonal%2Fyanira_salinas_prosperidadsocial_gov_co%2FDocuments%2FMAPA%20DE%20RIESGOS%20DTMC%202018%2FTercer%20Seguimiento</t>
    </r>
  </si>
  <si>
    <r>
      <t xml:space="preserve">Se realizaron los cruces de bases de datos con la Registraduría y Ministerio de Salud, en cada ciclo operativo por parte del </t>
    </r>
    <r>
      <rPr>
        <b/>
        <sz val="10"/>
        <rFont val="Verdana"/>
        <family val="2"/>
      </rPr>
      <t>GIT Antifraudes.</t>
    </r>
    <r>
      <rPr>
        <sz val="10"/>
        <rFont val="Verdana"/>
        <family val="2"/>
      </rPr>
      <t xml:space="preserve">
Se realizó el cruce en la plataforma  de integración del SISPRO Sistema Integral de Información de Protección Social – PISIS del Ministerio de Salud y Protección Social.</t>
    </r>
    <r>
      <rPr>
        <b/>
        <sz val="10"/>
        <rFont val="Verdana"/>
        <family val="2"/>
      </rPr>
      <t xml:space="preserve"> (Responsable GIT Antifraudes)</t>
    </r>
    <r>
      <rPr>
        <sz val="10"/>
        <rFont val="Verdana"/>
        <family val="2"/>
      </rPr>
      <t xml:space="preserve">
Desde el instrumento de seguimiento POA a los Convenios Interadministrativos suscritos con Alcaldias Municipales para la operación del programa se hace seguimiento específico a la actividad de realizar la notificación de los actos administrativos de suspendidos y retirados de acuerdo con los procedimientos de debido proceso establecidos por Prosperidad Social. </t>
    </r>
    <r>
      <rPr>
        <b/>
        <sz val="10"/>
        <rFont val="Verdana"/>
        <family val="2"/>
      </rPr>
      <t>(Responsable GIT Antifraudes)</t>
    </r>
    <r>
      <rPr>
        <sz val="10"/>
        <rFont val="Verdana"/>
        <family val="2"/>
      </rPr>
      <t xml:space="preserve">
Se evidencia en los comites municipales de certifcación  de los 1102 municipios del porgrama, de acuerdo a lo señalado en las guias de verificación de salud y educación. </t>
    </r>
    <r>
      <rPr>
        <b/>
        <sz val="10"/>
        <rFont val="Verdana"/>
        <family val="2"/>
      </rPr>
      <t xml:space="preserve"> (Responsable Coordinadora GIT Familias en Acción) </t>
    </r>
    <r>
      <rPr>
        <sz val="10"/>
        <rFont val="Verdana"/>
        <family val="2"/>
      </rPr>
      <t xml:space="preserve">
https://dpsco-my.sharepoint.com/personal/yanira_salinas_prosperidadsocial_gov_co/_layouts/15/onedrive.aspx?id=%2Fpersonal%2Fyanira_salinas_prosperidadsocial_gov_co%2FDocuments%2FMAPA%20DE%20RIESGOS%20DTMC%202018%2FTercer%20Seguimiento</t>
    </r>
  </si>
  <si>
    <r>
      <t xml:space="preserve">Se realizan los comités de coordinación en la que participan el Director, coordinadores de los GIT y otros invitados en los cuales se revisan temas estrategicos de operación de los programas, se determinan  lineamientos y se hace seguimiento a temas específicos. </t>
    </r>
    <r>
      <rPr>
        <b/>
        <sz val="10"/>
        <rFont val="Verdana"/>
        <family val="2"/>
      </rPr>
      <t xml:space="preserve"> (Responsables  Director y coordinadores GIT)</t>
    </r>
    <r>
      <rPr>
        <sz val="10"/>
        <rFont val="Verdana"/>
        <family val="2"/>
      </rPr>
      <t xml:space="preserve">
Para el programa Jóvenes en Acción se incluyó en los convenios interadministrativos suscritos con IES y Alcaldías la siguiente clausula: "Abstenerse de realizar las actividades del convenio y/o utilizar los elementos destinados al mismo para hacer proselitismo político o ponerlas al servicio de causas de esta índole." </t>
    </r>
    <r>
      <rPr>
        <b/>
        <sz val="10"/>
        <rFont val="Verdana"/>
        <family val="2"/>
      </rPr>
      <t>(Responsable Coordinadora Jóvenes en Acción)
https://dpsco-my.sharepoint.com/personal/yanira_salinas_prosperidadsocial_gov_co/_layouts/15/onedrive.aspx?id=%2Fpersonal%2Fyanira_salinas_prosperidadsocial_gov_co%2FDocuments%2FMAPA%20DE%20RIESGOS%20DTMC%202018%2FTercer%20Seguimiento</t>
    </r>
  </si>
  <si>
    <r>
      <rPr>
        <b/>
        <sz val="10"/>
        <color theme="1"/>
        <rFont val="Verdana"/>
        <family val="2"/>
      </rPr>
      <t>Familias en Acción:</t>
    </r>
    <r>
      <rPr>
        <sz val="10"/>
        <color theme="1"/>
        <rFont val="Verdana"/>
        <family val="2"/>
      </rPr>
      <t xml:space="preserve"> Se generaron instructivos de pagos para el cuarto ciclo y quinto ciclo de 2018 para Banco Agrario y Davivienda con los lineamientos para la entrega de incentivos y la formalización de las fechas correspondientes. Se llevan a cabo los comités operativos con los bancos en los cuales se rinde cuenta de la ejecución del ciclo de pagos correspondiente. </t>
    </r>
    <r>
      <rPr>
        <b/>
        <sz val="10"/>
        <color theme="1"/>
        <rFont val="Verdana"/>
        <family val="2"/>
      </rPr>
      <t xml:space="preserve"> (Responsable Coordinadoras GIT Familias en Acción, Jóvenes en Acción y Equipo Financiero)</t>
    </r>
    <r>
      <rPr>
        <sz val="10"/>
        <color theme="1"/>
        <rFont val="Verdana"/>
        <family val="2"/>
      </rPr>
      <t xml:space="preserve">
Se llevan a cabo los comités operativos con los bancos en los cuales se rinde cuenta de la ejecución del ciclo de pagos correspondiente. Por cada ciclo de pagos, se elabora un informe de supervisión por cada banco en que constan las obligaciones establecidas en el acuerdo marco (Instrumento de Agregación de Demanda)  -</t>
    </r>
    <r>
      <rPr>
        <b/>
        <sz val="10"/>
        <color theme="1"/>
        <rFont val="Verdana"/>
        <family val="2"/>
      </rPr>
      <t xml:space="preserve"> Responsable Coordinadoras GIT Familias en Acción, Jóvenes en Acción y Equipo Financiero</t>
    </r>
    <r>
      <rPr>
        <sz val="10"/>
        <color theme="1"/>
        <rFont val="Verdana"/>
        <family val="2"/>
      </rPr>
      <t xml:space="preserve">
</t>
    </r>
    <r>
      <rPr>
        <b/>
        <sz val="10"/>
        <color theme="1"/>
        <rFont val="Verdana"/>
        <family val="2"/>
      </rPr>
      <t xml:space="preserve">Jóvenes en Acción: </t>
    </r>
    <r>
      <rPr>
        <sz val="10"/>
        <color theme="1"/>
        <rFont val="Verdana"/>
        <family val="2"/>
      </rPr>
      <t xml:space="preserve">Se relizan las actividades descritas en el periodo anterior, sumado a ello  se envió de bases de datos a los Gestores Territoriales, a fin de hacer una búsqueda puntual para lograr el cobro de las TMC correspondientes a cada Participante. </t>
    </r>
    <r>
      <rPr>
        <b/>
        <sz val="10"/>
        <color theme="1"/>
        <rFont val="Verdana"/>
        <family val="2"/>
      </rPr>
      <t>(Responsable Coordinadora GIT  Jóvenes en Acción)
https://dpsco-my.sharepoint.com/personal/yanira_salinas_prosperidadsocial_gov_co/_layouts/15/onedrive.aspx?id=%2Fpersonal%2Fyanira_salinas_prosperidadsocial_gov_co%2FDocuments%2FMAPA%20DE%20RIESGOS%20DTMC%202018%2FTercer%20Seguimiento</t>
    </r>
  </si>
  <si>
    <r>
      <rPr>
        <b/>
        <sz val="10"/>
        <color theme="1"/>
        <rFont val="Verdana"/>
        <family val="2"/>
      </rPr>
      <t>Familias en Acción:</t>
    </r>
    <r>
      <rPr>
        <sz val="10"/>
        <color theme="1"/>
        <rFont val="Verdana"/>
        <family val="2"/>
      </rPr>
      <t xml:space="preserve"> El 11 y 12 de octubre de 2018, se realizaron los  comités operativos con Banco Agrario y Davivienda para evaluar cuarto 4-2018, revisar los resultados, hacer seguimiento a compromisos pendientes y definir la estrategia del quinto pago 2018.   Se realizó reunión con Banco Agrario y Enlace Regional norte de Santander para identificar inconvenientes de seguridad en Catatumbo y definir estrategias de solución para San Calixto y La Playa.  Por cada ciclo de pagos, se elabora un informe de supervisión por cada banco en que constan las obligaciones establecidas en el acuerdo marco (Instrumento de Agregación de Demanda). Se realiza visitas de apoyo en la jornada de entrega de  Tumaco. </t>
    </r>
    <r>
      <rPr>
        <b/>
        <sz val="10"/>
        <color theme="1"/>
        <rFont val="Verdana"/>
        <family val="2"/>
      </rPr>
      <t xml:space="preserve"> (Responsable Coordinadoras GIT Familias en Acción, Jóvenes en Acción y Equipo Financiero)</t>
    </r>
    <r>
      <rPr>
        <sz val="10"/>
        <color theme="1"/>
        <rFont val="Verdana"/>
        <family val="2"/>
      </rPr>
      <t xml:space="preserve">
</t>
    </r>
    <r>
      <rPr>
        <b/>
        <sz val="10"/>
        <color theme="1"/>
        <rFont val="Verdana"/>
        <family val="2"/>
      </rPr>
      <t xml:space="preserve">
Jóvenes en Acción: </t>
    </r>
    <r>
      <rPr>
        <sz val="10"/>
        <color theme="1"/>
        <rFont val="Verdana"/>
        <family val="2"/>
      </rPr>
      <t xml:space="preserve">Se han desarrollado 9 comités técnicos y 24 reuniones  de seguimiento en el marco de la supervisión técnica, administrativa, y financiera a la implementación del convenio de cooperación 287 de 2018, de igual manera se ha efectuado seguimiento en territorio en la planeación y puesta en marcha de los talleres presenciales en territorio.  </t>
    </r>
    <r>
      <rPr>
        <b/>
        <sz val="10"/>
        <color theme="1"/>
        <rFont val="Verdana"/>
        <family val="2"/>
      </rPr>
      <t>(Responsable Coordinadora GIT  Jóvenes en Acción)
https://dpsco-my.sharepoint.com/personal/yanira_salinas_prosperidadsocial_gov_co/_layouts/15/onedrive.aspx?id=%2Fpersonal%2Fyanira_salinas_prosperidadsocial_gov_co%2FDocuments%2FMAPA%20DE%20RIESGOS%20DTMC%202018%2FTercer%20Seguimiento</t>
    </r>
  </si>
  <si>
    <t>Se continua participando en los procesos de inducción que ha realizado la Entidad.
\\calypso\DPS\Planeacion\5.GT Mejoramiento Continuo\2018\SEGUIMIENTO PLAN DE ACCIÓN 2018\4 SENSIBILIZACIONES GESTIÓN INTEGRAL</t>
  </si>
  <si>
    <t>Pendiente de reporte por parte de la dependencia</t>
  </si>
  <si>
    <t>El GIT de Gestión de proyectos y Presupuesto realiza seguimiento a los Plan de Acción, así mismo lleva una bitácora de las solicitudes que se allegan a la OAP referentes al Módulo de Plan de Acción: \\calypso\DPS\Planeacion\4.GT Gestión de Proyectos y Presupuesto\Seguimiento Estratégico\2018\Bitácora DR2017 - 2018.
Así mismo, en el marco de la realización de los informes institucionales trimestrales, se realiza el documento bitácora de Ajustes Planes de Acción 2018, que contiene: Anotaciones de ajustes PEI-2018 VF_27072018\\calypso\DPS\Planeacion\4.GT Gestión de Proyectos y Presupuesto\Seguimiento Estratégico\2018\Plan Estratégico Institucional 2018\Plan Estratégico\Versión 2\Ajustes Planes de Acción 2018</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</si>
</sst>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Calibri"/>
      <family val="2"/>
      <scheme val="minor"/>
    </font>
    <font>
      <b/>
      <sz val="11"/>
      <color theme="1"/>
      <name val="Calibri"/>
      <family val="2"/>
      <scheme val="minor"/>
    </font>
    <font>
      <sz val="9"/>
      <color theme="1"/>
      <name val="Verdana"/>
      <family val="2"/>
    </font>
    <font>
      <b/>
      <sz val="12"/>
      <color theme="1"/>
      <name val="Verdana"/>
      <family val="2"/>
    </font>
    <font>
      <sz val="9"/>
      <color indexed="81"/>
      <name val="Tahoma"/>
      <family val="2"/>
    </font>
    <font>
      <b/>
      <sz val="9"/>
      <color indexed="81"/>
      <name val="Tahoma"/>
      <family val="2"/>
    </font>
    <font>
      <b/>
      <sz val="10"/>
      <color theme="1"/>
      <name val="Verdana"/>
      <family val="2"/>
    </font>
    <font>
      <b/>
      <sz val="8"/>
      <color theme="1"/>
      <name val="Verdana"/>
      <family val="2"/>
    </font>
    <font>
      <sz val="8"/>
      <color theme="1"/>
      <name val="Verdana"/>
      <family val="2"/>
    </font>
    <font>
      <sz val="10"/>
      <color theme="1"/>
      <name val="Verdana"/>
      <family val="2"/>
    </font>
    <font>
      <sz val="12"/>
      <color theme="1"/>
      <name val="Verdana"/>
      <family val="2"/>
    </font>
    <font>
      <b/>
      <sz val="12"/>
      <color rgb="FF404042"/>
      <name val="Verdana"/>
      <family val="2"/>
    </font>
    <font>
      <sz val="12"/>
      <color rgb="FF000000"/>
      <name val="Verdana"/>
      <family val="2"/>
    </font>
    <font>
      <b/>
      <sz val="12"/>
      <color rgb="FF000000"/>
      <name val="Verdana"/>
      <family val="2"/>
    </font>
    <font>
      <b/>
      <sz val="12"/>
      <name val="Verdana"/>
      <family val="2"/>
    </font>
    <font>
      <sz val="12"/>
      <name val="Verdana"/>
      <family val="2"/>
    </font>
    <font>
      <b/>
      <sz val="17"/>
      <color rgb="FFFFFFFF"/>
      <name val="Verdana"/>
      <family val="2"/>
    </font>
    <font>
      <sz val="12"/>
      <color rgb="FF404042"/>
      <name val="Verdana"/>
      <family val="2"/>
    </font>
    <font>
      <sz val="12"/>
      <color theme="5" tint="-0.249977111117893"/>
      <name val="Verdana"/>
      <family val="2"/>
    </font>
    <font>
      <sz val="11"/>
      <color theme="1"/>
      <name val="Verdana"/>
      <family val="2"/>
    </font>
    <font>
      <sz val="10"/>
      <color theme="1"/>
      <name val="Calibri"/>
      <family val="2"/>
      <scheme val="minor"/>
    </font>
    <font>
      <sz val="10"/>
      <name val="Verdana"/>
      <family val="2"/>
    </font>
    <font>
      <sz val="10"/>
      <color rgb="FF000000"/>
      <name val="Verdana"/>
      <family val="2"/>
    </font>
    <font>
      <sz val="10"/>
      <color rgb="FFFF0000"/>
      <name val="Verdana"/>
      <family val="2"/>
    </font>
    <font>
      <sz val="10"/>
      <name val="Calibri"/>
      <family val="2"/>
      <scheme val="minor"/>
    </font>
    <font>
      <sz val="11"/>
      <name val="Verdana"/>
      <family val="2"/>
    </font>
    <font>
      <sz val="11"/>
      <color theme="1"/>
      <name val="Calibri"/>
      <family val="2"/>
      <scheme val="minor"/>
    </font>
    <font>
      <u/>
      <sz val="10"/>
      <color rgb="FF0070C0"/>
      <name val="Verdana"/>
      <family val="2"/>
    </font>
    <font>
      <u/>
      <sz val="10"/>
      <color theme="4" tint="-0.249977111117893"/>
      <name val="Verdana"/>
      <family val="2"/>
    </font>
    <font>
      <b/>
      <sz val="10"/>
      <color rgb="FFC00000"/>
      <name val="Verdana"/>
      <family val="2"/>
    </font>
    <font>
      <sz val="10"/>
      <color theme="4" tint="-0.249977111117893"/>
      <name val="Verdana"/>
      <family val="2"/>
    </font>
    <font>
      <i/>
      <sz val="10"/>
      <color indexed="8"/>
      <name val="Verdana"/>
      <family val="2"/>
    </font>
    <font>
      <sz val="10"/>
      <color indexed="8"/>
      <name val="Verdana"/>
      <family val="2"/>
    </font>
    <font>
      <b/>
      <sz val="10"/>
      <color indexed="8"/>
      <name val="Verdana"/>
      <family val="2"/>
    </font>
    <font>
      <sz val="10"/>
      <color indexed="10"/>
      <name val="Verdana"/>
      <family val="2"/>
    </font>
    <font>
      <u/>
      <sz val="10"/>
      <color theme="1"/>
      <name val="Verdana"/>
      <family val="2"/>
    </font>
    <font>
      <b/>
      <sz val="10"/>
      <name val="Verdana"/>
      <family val="2"/>
    </font>
    <font>
      <b/>
      <u/>
      <sz val="10"/>
      <color theme="1"/>
      <name val="Verdana"/>
      <family val="2"/>
    </font>
    <font>
      <i/>
      <sz val="10"/>
      <name val="Verdana"/>
      <family val="2"/>
    </font>
    <font>
      <u/>
      <sz val="10"/>
      <name val="Verdana"/>
      <family val="2"/>
    </font>
    <font>
      <sz val="10"/>
      <color rgb="FF00B050"/>
      <name val="Verdana"/>
      <family val="2"/>
    </font>
  </fonts>
  <fills count="11">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4"/>
        <bgColor indexed="64"/>
      </patternFill>
    </fill>
    <fill>
      <patternFill patternType="solid">
        <fgColor rgb="FF0093D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ck">
        <color rgb="FFFFFFFF"/>
      </right>
      <top style="thick">
        <color rgb="FFFFFFFF"/>
      </top>
      <bottom/>
      <diagonal/>
    </border>
    <border>
      <left/>
      <right style="thin">
        <color indexed="64"/>
      </right>
      <top style="thin">
        <color indexed="64"/>
      </top>
      <bottom/>
      <diagonal/>
    </border>
    <border>
      <left style="thin">
        <color indexed="64"/>
      </left>
      <right style="thick">
        <color rgb="FFFFFFFF"/>
      </right>
      <top/>
      <bottom/>
      <diagonal/>
    </border>
    <border>
      <left style="thin">
        <color indexed="64"/>
      </left>
      <right style="thick">
        <color rgb="FFFFFFFF"/>
      </right>
      <top/>
      <bottom style="thick">
        <color rgb="FFFFFFFF"/>
      </bottom>
      <diagonal/>
    </border>
    <border>
      <left style="thin">
        <color indexed="64"/>
      </left>
      <right style="thick">
        <color rgb="FFFFFFFF"/>
      </right>
      <top/>
      <bottom style="thin">
        <color indexed="64"/>
      </bottom>
      <diagonal/>
    </border>
    <border>
      <left style="double">
        <color rgb="FF00B0F0"/>
      </left>
      <right style="double">
        <color rgb="FF00B0F0"/>
      </right>
      <top style="double">
        <color rgb="FF00B0F0"/>
      </top>
      <bottom style="double">
        <color rgb="FF00B0F0"/>
      </bottom>
      <diagonal/>
    </border>
    <border>
      <left/>
      <right/>
      <top style="double">
        <color rgb="FF00B0F0"/>
      </top>
      <bottom/>
      <diagonal/>
    </border>
    <border>
      <left/>
      <right/>
      <top/>
      <bottom style="double">
        <color rgb="FF00B0F0"/>
      </bottom>
      <diagonal/>
    </border>
    <border>
      <left/>
      <right/>
      <top style="double">
        <color rgb="FF00B0F0"/>
      </top>
      <bottom style="double">
        <color rgb="FF00B0F0"/>
      </bottom>
      <diagonal/>
    </border>
  </borders>
  <cellStyleXfs count="2">
    <xf numFmtId="0" fontId="0" fillId="0" borderId="0"/>
    <xf numFmtId="0" fontId="26" fillId="0" borderId="0"/>
  </cellStyleXfs>
  <cellXfs count="267">
    <xf numFmtId="0" fontId="0" fillId="0" borderId="0" xfId="0"/>
    <xf numFmtId="0" fontId="2" fillId="0" borderId="0" xfId="0" applyFont="1" applyFill="1" applyAlignment="1">
      <alignment horizontal="center" vertical="center"/>
    </xf>
    <xf numFmtId="0" fontId="0" fillId="0" borderId="0" xfId="0" applyAlignment="1">
      <alignment vertical="center"/>
    </xf>
    <xf numFmtId="0" fontId="0" fillId="0" borderId="1" xfId="0" applyBorder="1" applyAlignment="1">
      <alignment horizont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3" borderId="15" xfId="0" applyFill="1" applyBorder="1" applyAlignment="1">
      <alignment horizontal="center" vertical="center"/>
    </xf>
    <xf numFmtId="0" fontId="0" fillId="3" borderId="9" xfId="0" applyFill="1" applyBorder="1" applyAlignment="1">
      <alignment horizontal="center" vertical="center"/>
    </xf>
    <xf numFmtId="0" fontId="0" fillId="5" borderId="10" xfId="0" applyFill="1" applyBorder="1" applyAlignment="1">
      <alignment horizontal="center" vertical="center"/>
    </xf>
    <xf numFmtId="0" fontId="0" fillId="5" borderId="13" xfId="0" applyFill="1" applyBorder="1" applyAlignment="1">
      <alignment horizontal="center" vertical="center"/>
    </xf>
    <xf numFmtId="0" fontId="0" fillId="5" borderId="12" xfId="0" applyFill="1" applyBorder="1" applyAlignment="1">
      <alignment horizontal="center" vertical="center"/>
    </xf>
    <xf numFmtId="0" fontId="0" fillId="4" borderId="12" xfId="0"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4" borderId="16" xfId="0" applyFill="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vertical="center"/>
    </xf>
    <xf numFmtId="0" fontId="1" fillId="0" borderId="5" xfId="0" applyFont="1" applyBorder="1" applyAlignment="1">
      <alignment vertical="center"/>
    </xf>
    <xf numFmtId="0" fontId="1" fillId="0" borderId="17" xfId="0" applyFont="1" applyBorder="1" applyAlignment="1">
      <alignment vertical="center"/>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Alignment="1">
      <alignment horizontal="center"/>
    </xf>
    <xf numFmtId="0" fontId="0" fillId="3" borderId="11" xfId="0" applyFill="1" applyBorder="1" applyAlignment="1">
      <alignment horizontal="center" vertical="center"/>
    </xf>
    <xf numFmtId="0" fontId="0" fillId="0" borderId="26" xfId="0" applyBorder="1"/>
    <xf numFmtId="0" fontId="0" fillId="0" borderId="30" xfId="0" applyBorder="1"/>
    <xf numFmtId="0" fontId="0" fillId="7" borderId="24" xfId="0" applyFill="1" applyBorder="1"/>
    <xf numFmtId="0" fontId="0" fillId="7" borderId="25" xfId="0" applyFill="1" applyBorder="1"/>
    <xf numFmtId="0" fontId="2" fillId="7" borderId="27" xfId="0" applyFont="1" applyFill="1" applyBorder="1" applyAlignment="1">
      <alignment horizontal="center" vertical="center"/>
    </xf>
    <xf numFmtId="0" fontId="0" fillId="7" borderId="27" xfId="0" applyFill="1" applyBorder="1"/>
    <xf numFmtId="0" fontId="0" fillId="7" borderId="0" xfId="0" applyFill="1" applyBorder="1"/>
    <xf numFmtId="0" fontId="0" fillId="7" borderId="30" xfId="0" applyFill="1" applyBorder="1"/>
    <xf numFmtId="0" fontId="0" fillId="7" borderId="27" xfId="0" applyFill="1" applyBorder="1" applyAlignment="1">
      <alignment vertical="center"/>
    </xf>
    <xf numFmtId="0" fontId="0" fillId="7" borderId="0" xfId="0" applyFill="1" applyBorder="1" applyAlignment="1">
      <alignment vertical="center"/>
    </xf>
    <xf numFmtId="0" fontId="0" fillId="7" borderId="30" xfId="0" applyFill="1" applyBorder="1" applyAlignment="1">
      <alignment vertical="center"/>
    </xf>
    <xf numFmtId="0" fontId="0" fillId="7" borderId="28" xfId="0" applyFill="1" applyBorder="1"/>
    <xf numFmtId="0" fontId="0" fillId="7" borderId="29" xfId="0" applyFill="1" applyBorder="1"/>
    <xf numFmtId="0" fontId="0" fillId="7" borderId="31" xfId="0" applyFill="1" applyBorder="1"/>
    <xf numFmtId="0" fontId="0" fillId="7" borderId="4" xfId="0" applyFill="1" applyBorder="1" applyAlignment="1">
      <alignment horizontal="center"/>
    </xf>
    <xf numFmtId="0" fontId="0" fillId="7" borderId="5" xfId="0" applyFill="1" applyBorder="1" applyAlignment="1">
      <alignment horizontal="center"/>
    </xf>
    <xf numFmtId="0" fontId="0" fillId="7" borderId="4" xfId="0" applyFill="1" applyBorder="1"/>
    <xf numFmtId="0" fontId="0" fillId="7" borderId="5" xfId="0" applyFill="1" applyBorder="1"/>
    <xf numFmtId="0" fontId="0" fillId="7" borderId="17" xfId="0" applyFill="1" applyBorder="1" applyAlignment="1">
      <alignment horizontal="center"/>
    </xf>
    <xf numFmtId="0" fontId="0" fillId="7" borderId="17" xfId="0" applyFill="1" applyBorder="1"/>
    <xf numFmtId="0" fontId="1" fillId="6" borderId="17" xfId="0" applyFont="1" applyFill="1" applyBorder="1" applyAlignment="1">
      <alignment vertical="center"/>
    </xf>
    <xf numFmtId="0" fontId="1" fillId="6" borderId="4" xfId="0" applyFont="1" applyFill="1" applyBorder="1" applyAlignment="1">
      <alignment vertical="center"/>
    </xf>
    <xf numFmtId="0" fontId="1" fillId="6" borderId="5" xfId="0" applyFont="1" applyFill="1" applyBorder="1" applyAlignment="1">
      <alignment vertical="center"/>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33" xfId="0" applyFont="1" applyFill="1" applyBorder="1" applyAlignment="1">
      <alignment horizontal="center" vertical="center"/>
    </xf>
    <xf numFmtId="0" fontId="1" fillId="6" borderId="33" xfId="0" applyFont="1" applyFill="1" applyBorder="1" applyAlignment="1">
      <alignment horizontal="center" vertical="center" wrapText="1"/>
    </xf>
    <xf numFmtId="0" fontId="2" fillId="0" borderId="30" xfId="0" applyFont="1" applyFill="1" applyBorder="1" applyAlignment="1">
      <alignment horizontal="center" vertical="center"/>
    </xf>
    <xf numFmtId="0" fontId="0" fillId="8" borderId="14" xfId="0" applyFill="1" applyBorder="1" applyAlignment="1">
      <alignment horizontal="center" vertical="center"/>
    </xf>
    <xf numFmtId="0" fontId="0" fillId="8" borderId="15" xfId="0" applyFill="1" applyBorder="1" applyAlignment="1">
      <alignment horizontal="center" vertical="center"/>
    </xf>
    <xf numFmtId="0" fontId="0" fillId="8" borderId="9" xfId="0" applyFill="1" applyBorder="1" applyAlignment="1">
      <alignment horizontal="center" vertical="center"/>
    </xf>
    <xf numFmtId="0" fontId="0" fillId="8" borderId="1" xfId="0" applyFill="1" applyBorder="1" applyAlignment="1">
      <alignment horizontal="center" vertical="center"/>
    </xf>
    <xf numFmtId="0" fontId="0" fillId="0" borderId="1" xfId="0" applyBorder="1" applyAlignment="1"/>
    <xf numFmtId="0" fontId="0" fillId="0" borderId="1" xfId="0" applyBorder="1" applyAlignment="1">
      <alignment vertical="center"/>
    </xf>
    <xf numFmtId="0" fontId="3" fillId="0" borderId="1" xfId="0" applyFont="1" applyFill="1" applyBorder="1" applyAlignment="1">
      <alignment horizontal="center" vertical="center"/>
    </xf>
    <xf numFmtId="0" fontId="6" fillId="0" borderId="47" xfId="0" applyFont="1" applyFill="1" applyBorder="1" applyAlignment="1">
      <alignment vertical="center"/>
    </xf>
    <xf numFmtId="0" fontId="1" fillId="0" borderId="0" xfId="0" applyFont="1"/>
    <xf numFmtId="0" fontId="9" fillId="0" borderId="0" xfId="0" applyFont="1" applyFill="1" applyAlignment="1">
      <alignment horizontal="center" vertical="center"/>
    </xf>
    <xf numFmtId="0" fontId="20" fillId="0" borderId="0" xfId="0" applyFont="1" applyAlignment="1">
      <alignment horizontal="center" vertical="center"/>
    </xf>
    <xf numFmtId="0" fontId="20" fillId="0" borderId="0" xfId="0" applyFont="1"/>
    <xf numFmtId="0" fontId="20" fillId="0" borderId="0" xfId="0" applyFont="1" applyAlignment="1">
      <alignment horizontal="left"/>
    </xf>
    <xf numFmtId="0" fontId="20" fillId="0" borderId="0" xfId="0" applyFont="1" applyAlignment="1">
      <alignment horizontal="center"/>
    </xf>
    <xf numFmtId="14" fontId="6" fillId="9" borderId="1" xfId="0" applyNumberFormat="1" applyFont="1" applyFill="1" applyBorder="1" applyAlignment="1">
      <alignment horizontal="center" vertical="center"/>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lignment horizontal="left" vertical="center" wrapText="1"/>
    </xf>
    <xf numFmtId="0" fontId="9" fillId="0" borderId="1" xfId="0" applyFont="1" applyFill="1" applyBorder="1" applyAlignment="1" applyProtection="1">
      <alignment vertical="center" wrapText="1"/>
      <protection locked="0"/>
    </xf>
    <xf numFmtId="0" fontId="21" fillId="0" borderId="1" xfId="0" applyFont="1" applyFill="1" applyBorder="1" applyAlignment="1" applyProtection="1">
      <alignment vertical="center" wrapText="1"/>
      <protection locked="0"/>
    </xf>
    <xf numFmtId="0" fontId="21" fillId="0" borderId="1" xfId="0" applyFont="1" applyFill="1" applyBorder="1" applyAlignment="1" applyProtection="1">
      <alignment horizontal="center" vertical="center"/>
      <protection locked="0"/>
    </xf>
    <xf numFmtId="0" fontId="21" fillId="0" borderId="1" xfId="0" applyFont="1" applyFill="1" applyBorder="1" applyAlignment="1" applyProtection="1">
      <alignment horizontal="left" vertical="center" wrapText="1"/>
      <protection locked="0"/>
    </xf>
    <xf numFmtId="0" fontId="20" fillId="0" borderId="0" xfId="0" applyFont="1" applyAlignment="1">
      <alignment horizontal="left" vertical="center"/>
    </xf>
    <xf numFmtId="0" fontId="20" fillId="0" borderId="0" xfId="0" applyFont="1" applyAlignment="1">
      <alignment vertical="center"/>
    </xf>
    <xf numFmtId="0" fontId="6" fillId="6" borderId="1" xfId="0" applyFont="1" applyFill="1" applyBorder="1" applyAlignment="1" applyProtection="1">
      <alignment horizontal="center" vertical="center" wrapText="1"/>
      <protection locked="0"/>
    </xf>
    <xf numFmtId="0" fontId="20" fillId="0" borderId="0" xfId="0" applyFont="1" applyAlignment="1">
      <alignment vertical="center" wrapText="1"/>
    </xf>
    <xf numFmtId="14" fontId="6" fillId="9" borderId="1" xfId="0" applyNumberFormat="1" applyFont="1" applyFill="1" applyBorder="1" applyAlignment="1">
      <alignment horizontal="center" vertical="center" wrapText="1"/>
    </xf>
    <xf numFmtId="0" fontId="20" fillId="0" borderId="0" xfId="0" applyFont="1" applyAlignment="1">
      <alignment horizontal="center" vertical="center" wrapText="1"/>
    </xf>
    <xf numFmtId="0" fontId="6" fillId="0" borderId="47" xfId="0" applyFont="1" applyFill="1" applyBorder="1" applyAlignment="1">
      <alignment vertical="center" wrapText="1"/>
    </xf>
    <xf numFmtId="0" fontId="1" fillId="6" borderId="34" xfId="0" applyFont="1" applyFill="1" applyBorder="1" applyAlignment="1"/>
    <xf numFmtId="0" fontId="1" fillId="6" borderId="35" xfId="0" applyFont="1" applyFill="1" applyBorder="1" applyAlignment="1"/>
    <xf numFmtId="0" fontId="1" fillId="6" borderId="36" xfId="0" applyFont="1" applyFill="1" applyBorder="1" applyAlignment="1"/>
    <xf numFmtId="0" fontId="0" fillId="7" borderId="14" xfId="0" applyFill="1" applyBorder="1" applyAlignment="1"/>
    <xf numFmtId="0" fontId="0" fillId="7" borderId="15" xfId="0" applyFill="1" applyBorder="1" applyAlignment="1"/>
    <xf numFmtId="0" fontId="0" fillId="7" borderId="16" xfId="0" applyFill="1" applyBorder="1" applyAlignment="1"/>
    <xf numFmtId="0" fontId="0" fillId="7" borderId="9" xfId="0" applyFill="1" applyBorder="1" applyAlignment="1"/>
    <xf numFmtId="0" fontId="0" fillId="7" borderId="1" xfId="0" applyFill="1" applyBorder="1" applyAlignment="1"/>
    <xf numFmtId="0" fontId="0" fillId="7" borderId="10" xfId="0" applyFill="1" applyBorder="1" applyAlignment="1"/>
    <xf numFmtId="0" fontId="0" fillId="7" borderId="11" xfId="0" applyFill="1" applyBorder="1" applyAlignment="1"/>
    <xf numFmtId="0" fontId="0" fillId="7" borderId="12" xfId="0" applyFill="1" applyBorder="1" applyAlignment="1"/>
    <xf numFmtId="0" fontId="0" fillId="7" borderId="13" xfId="0" applyFill="1" applyBorder="1" applyAlignment="1"/>
    <xf numFmtId="0" fontId="9"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center" vertical="center"/>
      <protection locked="0"/>
    </xf>
    <xf numFmtId="0" fontId="20" fillId="0" borderId="0" xfId="0" applyFont="1" applyFill="1" applyAlignment="1">
      <alignment horizontal="center" vertical="center"/>
    </xf>
    <xf numFmtId="0" fontId="20" fillId="0" borderId="0" xfId="0" applyFont="1" applyFill="1" applyAlignment="1">
      <alignment horizontal="left" vertical="center"/>
    </xf>
    <xf numFmtId="0" fontId="9" fillId="0" borderId="1" xfId="0" applyFont="1" applyFill="1" applyBorder="1" applyAlignment="1">
      <alignment horizontal="justify" vertical="center" wrapText="1"/>
    </xf>
    <xf numFmtId="0" fontId="2" fillId="0" borderId="1" xfId="0" applyFont="1" applyFill="1" applyBorder="1" applyAlignment="1">
      <alignment horizontal="justify" vertical="top" wrapText="1"/>
    </xf>
    <xf numFmtId="0" fontId="16" fillId="10" borderId="42" xfId="0" applyFont="1" applyFill="1" applyBorder="1" applyAlignment="1">
      <alignment horizontal="center" vertical="center" wrapText="1"/>
    </xf>
    <xf numFmtId="0" fontId="16" fillId="10" borderId="44" xfId="0" applyFont="1" applyFill="1" applyBorder="1" applyAlignment="1">
      <alignment horizontal="center" vertical="center" wrapText="1"/>
    </xf>
    <xf numFmtId="0" fontId="10" fillId="0" borderId="38" xfId="0" applyFont="1" applyBorder="1" applyAlignment="1">
      <alignment horizontal="left" vertical="center" wrapText="1"/>
    </xf>
    <xf numFmtId="0" fontId="10" fillId="0" borderId="43" xfId="0" applyFont="1" applyBorder="1" applyAlignment="1">
      <alignment horizontal="left" vertical="center" wrapText="1"/>
    </xf>
    <xf numFmtId="0" fontId="10" fillId="0" borderId="39" xfId="0" applyFont="1" applyBorder="1" applyAlignment="1">
      <alignment horizontal="left" vertical="center" wrapText="1"/>
    </xf>
    <xf numFmtId="0" fontId="10" fillId="0" borderId="2" xfId="0" applyFont="1" applyBorder="1" applyAlignment="1">
      <alignment horizontal="left" vertical="center" wrapText="1"/>
    </xf>
    <xf numFmtId="0" fontId="14" fillId="0" borderId="41" xfId="0" applyFont="1" applyBorder="1" applyAlignment="1">
      <alignment horizontal="left" vertical="center"/>
    </xf>
    <xf numFmtId="0" fontId="14" fillId="0" borderId="39" xfId="0" applyFont="1" applyBorder="1" applyAlignment="1">
      <alignment horizontal="left" vertical="center"/>
    </xf>
    <xf numFmtId="0" fontId="14" fillId="0" borderId="2" xfId="0" applyFont="1" applyBorder="1" applyAlignment="1">
      <alignment horizontal="left" vertical="center"/>
    </xf>
    <xf numFmtId="0" fontId="3" fillId="0" borderId="41" xfId="0" applyFont="1" applyBorder="1" applyAlignment="1">
      <alignment horizontal="left" vertical="center"/>
    </xf>
    <xf numFmtId="0" fontId="3" fillId="0" borderId="39" xfId="0" applyFont="1" applyBorder="1" applyAlignment="1">
      <alignment horizontal="left" vertical="center"/>
    </xf>
    <xf numFmtId="0" fontId="3" fillId="0" borderId="2" xfId="0" applyFont="1" applyBorder="1" applyAlignment="1">
      <alignment horizontal="left" vertical="center"/>
    </xf>
    <xf numFmtId="0" fontId="10" fillId="0" borderId="41" xfId="0" applyFont="1" applyBorder="1" applyAlignment="1">
      <alignment horizontal="left" vertical="center" wrapText="1"/>
    </xf>
    <xf numFmtId="0" fontId="3" fillId="0" borderId="41" xfId="0" applyFont="1" applyBorder="1" applyAlignment="1">
      <alignment horizontal="left" vertical="center" wrapText="1"/>
    </xf>
    <xf numFmtId="0" fontId="3" fillId="0" borderId="39" xfId="0" applyFont="1" applyBorder="1" applyAlignment="1">
      <alignment horizontal="left" vertical="center" wrapText="1"/>
    </xf>
    <xf numFmtId="0" fontId="3" fillId="0" borderId="2" xfId="0" applyFont="1" applyBorder="1" applyAlignment="1">
      <alignment horizontal="left" vertical="center" wrapText="1"/>
    </xf>
    <xf numFmtId="0" fontId="16" fillId="10" borderId="45" xfId="0" applyFont="1" applyFill="1" applyBorder="1" applyAlignment="1">
      <alignment horizontal="center" vertical="center" wrapText="1"/>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2" fillId="0" borderId="18"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6" borderId="1" xfId="0" applyFont="1" applyFill="1" applyBorder="1" applyAlignment="1" applyProtection="1">
      <alignment horizontal="center" vertical="center"/>
      <protection locked="0"/>
    </xf>
    <xf numFmtId="0" fontId="6" fillId="6" borderId="18" xfId="0" applyFont="1" applyFill="1" applyBorder="1" applyAlignment="1" applyProtection="1">
      <alignment horizontal="center" vertical="center" wrapText="1"/>
      <protection locked="0"/>
    </xf>
    <xf numFmtId="0" fontId="6" fillId="6" borderId="15"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6" fillId="9" borderId="1" xfId="0" applyFont="1" applyFill="1" applyBorder="1" applyAlignment="1">
      <alignment horizontal="center" vertical="center"/>
    </xf>
    <xf numFmtId="0" fontId="9" fillId="0" borderId="47"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16" fillId="10" borderId="46" xfId="0" applyFont="1" applyFill="1" applyBorder="1" applyAlignment="1">
      <alignment horizontal="center" vertical="center" wrapText="1"/>
    </xf>
    <xf numFmtId="0" fontId="1" fillId="7" borderId="3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6"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2" fillId="7" borderId="21" xfId="0" applyFont="1" applyFill="1" applyBorder="1" applyAlignment="1">
      <alignment horizontal="center" vertical="center"/>
    </xf>
    <xf numFmtId="0" fontId="2" fillId="7" borderId="22" xfId="0" applyFont="1" applyFill="1" applyBorder="1" applyAlignment="1">
      <alignment horizontal="center" vertical="center"/>
    </xf>
    <xf numFmtId="0" fontId="2" fillId="7" borderId="23" xfId="0" applyFont="1" applyFill="1" applyBorder="1" applyAlignment="1">
      <alignment horizontal="center" vertical="center"/>
    </xf>
    <xf numFmtId="0" fontId="7" fillId="7" borderId="6"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9" xfId="0" applyFont="1" applyFill="1" applyBorder="1" applyAlignment="1">
      <alignment horizontal="left" vertical="center"/>
    </xf>
    <xf numFmtId="0" fontId="7" fillId="7" borderId="8" xfId="0" applyFont="1" applyFill="1" applyBorder="1" applyAlignment="1">
      <alignment horizontal="left" vertical="center"/>
    </xf>
    <xf numFmtId="0" fontId="7" fillId="7" borderId="2" xfId="0" applyFont="1" applyFill="1" applyBorder="1" applyAlignment="1">
      <alignment horizontal="left" vertical="center"/>
    </xf>
    <xf numFmtId="0" fontId="7" fillId="7" borderId="10" xfId="0" applyFont="1" applyFill="1" applyBorder="1" applyAlignment="1">
      <alignment horizontal="left" vertical="center"/>
    </xf>
    <xf numFmtId="0" fontId="7" fillId="7" borderId="11" xfId="0" applyFont="1" applyFill="1" applyBorder="1" applyAlignment="1">
      <alignment horizontal="center" vertical="center"/>
    </xf>
    <xf numFmtId="0" fontId="7" fillId="7" borderId="12" xfId="0" applyFont="1" applyFill="1" applyBorder="1" applyAlignment="1">
      <alignment horizontal="center" vertical="center"/>
    </xf>
    <xf numFmtId="0" fontId="7" fillId="7" borderId="13" xfId="0" applyFont="1" applyFill="1" applyBorder="1" applyAlignment="1">
      <alignment horizontal="center" vertical="center"/>
    </xf>
    <xf numFmtId="0" fontId="7" fillId="7" borderId="20" xfId="0" applyFont="1" applyFill="1" applyBorder="1" applyAlignment="1">
      <alignment horizontal="left" vertical="center" wrapText="1"/>
    </xf>
    <xf numFmtId="0" fontId="7" fillId="7" borderId="13" xfId="0" applyFont="1" applyFill="1" applyBorder="1" applyAlignment="1">
      <alignment horizontal="left" vertical="center" wrapText="1"/>
    </xf>
    <xf numFmtId="0" fontId="1" fillId="3" borderId="9" xfId="0" applyFont="1" applyFill="1" applyBorder="1" applyAlignment="1">
      <alignment horizontal="left" vertical="center"/>
    </xf>
    <xf numFmtId="0" fontId="1" fillId="3" borderId="1" xfId="0" applyFont="1" applyFill="1" applyBorder="1" applyAlignment="1">
      <alignment horizontal="left" vertical="center"/>
    </xf>
    <xf numFmtId="0" fontId="1" fillId="3" borderId="10" xfId="0" applyFont="1" applyFill="1" applyBorder="1" applyAlignment="1">
      <alignment horizontal="left" vertical="center"/>
    </xf>
    <xf numFmtId="0" fontId="0" fillId="7" borderId="9" xfId="0" applyFill="1" applyBorder="1" applyAlignment="1">
      <alignment horizontal="left" vertical="center"/>
    </xf>
    <xf numFmtId="0" fontId="0" fillId="7" borderId="10" xfId="0" applyFill="1" applyBorder="1" applyAlignment="1">
      <alignment horizontal="left" vertical="center"/>
    </xf>
    <xf numFmtId="0" fontId="0" fillId="7" borderId="11" xfId="0" applyFill="1" applyBorder="1" applyAlignment="1">
      <alignment horizontal="left" vertical="center"/>
    </xf>
    <xf numFmtId="0" fontId="0" fillId="7" borderId="13" xfId="0" applyFill="1" applyBorder="1" applyAlignment="1">
      <alignment horizontal="left" vertical="center"/>
    </xf>
    <xf numFmtId="0" fontId="0" fillId="7" borderId="6" xfId="0" applyFill="1" applyBorder="1" applyAlignment="1">
      <alignment horizontal="justify" vertical="center" wrapText="1"/>
    </xf>
    <xf numFmtId="0" fontId="0" fillId="7" borderId="7" xfId="0" applyFill="1" applyBorder="1" applyAlignment="1">
      <alignment horizontal="justify" vertical="center" wrapText="1"/>
    </xf>
    <xf numFmtId="0" fontId="0" fillId="7" borderId="8" xfId="0" applyFill="1" applyBorder="1" applyAlignment="1">
      <alignment horizontal="justify" vertical="center" wrapText="1"/>
    </xf>
    <xf numFmtId="0" fontId="0" fillId="7" borderId="9" xfId="0" applyFill="1" applyBorder="1" applyAlignment="1">
      <alignment horizontal="justify" vertical="center" wrapText="1"/>
    </xf>
    <xf numFmtId="0" fontId="0" fillId="7" borderId="1" xfId="0" applyFill="1" applyBorder="1" applyAlignment="1">
      <alignment horizontal="justify" vertical="center" wrapText="1"/>
    </xf>
    <xf numFmtId="0" fontId="0" fillId="7" borderId="10" xfId="0" applyFill="1" applyBorder="1" applyAlignment="1">
      <alignment horizontal="justify" vertical="center" wrapText="1"/>
    </xf>
    <xf numFmtId="0" fontId="0" fillId="7" borderId="11" xfId="0" applyFill="1" applyBorder="1" applyAlignment="1">
      <alignment horizontal="justify" vertical="center" wrapText="1"/>
    </xf>
    <xf numFmtId="0" fontId="0" fillId="7" borderId="12" xfId="0" applyFill="1" applyBorder="1" applyAlignment="1">
      <alignment horizontal="justify" vertical="center" wrapText="1"/>
    </xf>
    <xf numFmtId="0" fontId="0" fillId="7" borderId="13" xfId="0" applyFill="1" applyBorder="1" applyAlignment="1">
      <alignment horizontal="justify" vertical="center" wrapText="1"/>
    </xf>
    <xf numFmtId="0" fontId="1" fillId="6" borderId="34" xfId="0" applyFont="1" applyFill="1" applyBorder="1" applyAlignment="1">
      <alignment horizontal="center"/>
    </xf>
    <xf numFmtId="0" fontId="1" fillId="6" borderId="36" xfId="0" applyFont="1" applyFill="1" applyBorder="1" applyAlignment="1">
      <alignment horizontal="center"/>
    </xf>
    <xf numFmtId="0" fontId="0" fillId="7" borderId="14" xfId="0" applyFill="1" applyBorder="1" applyAlignment="1">
      <alignment horizontal="left" vertical="center"/>
    </xf>
    <xf numFmtId="0" fontId="0" fillId="7" borderId="16" xfId="0" applyFill="1" applyBorder="1" applyAlignment="1">
      <alignment horizontal="left" vertical="center"/>
    </xf>
    <xf numFmtId="0" fontId="1" fillId="4" borderId="9" xfId="0" applyFont="1" applyFill="1" applyBorder="1" applyAlignment="1">
      <alignment horizontal="left" vertical="center"/>
    </xf>
    <xf numFmtId="0" fontId="1" fillId="4" borderId="1" xfId="0" applyFont="1" applyFill="1" applyBorder="1" applyAlignment="1">
      <alignment horizontal="left" vertical="center"/>
    </xf>
    <xf numFmtId="0" fontId="1" fillId="4" borderId="10" xfId="0" applyFont="1" applyFill="1" applyBorder="1" applyAlignment="1">
      <alignment horizontal="left" vertical="center"/>
    </xf>
    <xf numFmtId="0" fontId="1" fillId="5" borderId="11" xfId="0" applyFont="1" applyFill="1" applyBorder="1" applyAlignment="1">
      <alignment horizontal="left" vertical="center"/>
    </xf>
    <xf numFmtId="0" fontId="1" fillId="5" borderId="12" xfId="0" applyFont="1" applyFill="1" applyBorder="1" applyAlignment="1">
      <alignment horizontal="left" vertical="center"/>
    </xf>
    <xf numFmtId="0" fontId="1" fillId="5" borderId="13" xfId="0" applyFont="1" applyFill="1" applyBorder="1" applyAlignment="1">
      <alignment horizontal="left" vertical="center"/>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0" fillId="0" borderId="8" xfId="0" applyBorder="1" applyAlignment="1">
      <alignment horizontal="justify" vertical="center" wrapText="1"/>
    </xf>
    <xf numFmtId="0" fontId="0" fillId="0" borderId="9" xfId="0" applyBorder="1" applyAlignment="1">
      <alignment horizontal="justify" vertical="center" wrapText="1"/>
    </xf>
    <xf numFmtId="0" fontId="0" fillId="0" borderId="1" xfId="0" applyBorder="1" applyAlignment="1">
      <alignment horizontal="justify" vertical="center" wrapText="1"/>
    </xf>
    <xf numFmtId="0" fontId="0" fillId="0" borderId="10" xfId="0" applyBorder="1" applyAlignment="1">
      <alignment horizontal="justify" vertical="center" wrapText="1"/>
    </xf>
    <xf numFmtId="0" fontId="0" fillId="0" borderId="11" xfId="0" applyBorder="1" applyAlignment="1">
      <alignment horizontal="justify" vertical="center" wrapText="1"/>
    </xf>
    <xf numFmtId="0" fontId="0" fillId="0" borderId="12" xfId="0" applyBorder="1" applyAlignment="1">
      <alignment horizontal="justify" vertical="center" wrapText="1"/>
    </xf>
    <xf numFmtId="0" fontId="0" fillId="0" borderId="13" xfId="0" applyBorder="1" applyAlignment="1">
      <alignment horizontal="justify" vertical="center" wrapText="1"/>
    </xf>
    <xf numFmtId="0" fontId="1" fillId="6" borderId="1" xfId="0" applyFont="1" applyFill="1" applyBorder="1" applyAlignment="1">
      <alignment horizontal="left"/>
    </xf>
    <xf numFmtId="0" fontId="7" fillId="0" borderId="19" xfId="0" applyFont="1" applyFill="1" applyBorder="1" applyAlignment="1">
      <alignment horizontal="left" vertical="center"/>
    </xf>
    <xf numFmtId="0" fontId="7" fillId="0" borderId="8" xfId="0" applyFont="1" applyFill="1" applyBorder="1" applyAlignment="1">
      <alignment horizontal="left" vertical="center"/>
    </xf>
    <xf numFmtId="0" fontId="7" fillId="0" borderId="2" xfId="0" applyFont="1" applyFill="1" applyBorder="1" applyAlignment="1">
      <alignment horizontal="left" vertical="center"/>
    </xf>
    <xf numFmtId="0" fontId="7" fillId="0" borderId="10" xfId="0" applyFont="1" applyFill="1" applyBorder="1" applyAlignment="1">
      <alignment horizontal="left" vertical="center"/>
    </xf>
    <xf numFmtId="0" fontId="7" fillId="0" borderId="2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1" fillId="0" borderId="32" xfId="0" applyFont="1" applyBorder="1" applyAlignment="1">
      <alignment horizont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9" fillId="0" borderId="1" xfId="0" applyFont="1" applyFill="1" applyBorder="1" applyAlignment="1" applyProtection="1">
      <alignment horizontal="center" vertical="center"/>
      <protection hidden="1"/>
    </xf>
    <xf numFmtId="0" fontId="20" fillId="0" borderId="1" xfId="0" applyFont="1" applyFill="1" applyBorder="1" applyAlignment="1">
      <alignment horizontal="left" vertical="center" wrapText="1"/>
    </xf>
    <xf numFmtId="14" fontId="9" fillId="0" borderId="1" xfId="0" applyNumberFormat="1" applyFont="1" applyFill="1" applyBorder="1" applyAlignment="1" applyProtection="1">
      <alignment horizontal="left" vertical="center" wrapText="1"/>
      <protection locked="0"/>
    </xf>
    <xf numFmtId="14" fontId="9" fillId="0" borderId="1" xfId="0" applyNumberFormat="1" applyFont="1" applyFill="1" applyBorder="1" applyAlignment="1" applyProtection="1">
      <alignment horizontal="center" vertical="center" wrapText="1"/>
      <protection locked="0"/>
    </xf>
    <xf numFmtId="0" fontId="21"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21" fillId="0" borderId="1" xfId="0" applyFont="1" applyFill="1" applyBorder="1" applyAlignment="1">
      <alignment horizontal="left" vertical="center" wrapText="1"/>
    </xf>
    <xf numFmtId="0" fontId="9" fillId="0" borderId="1" xfId="0" applyFont="1" applyFill="1" applyBorder="1" applyAlignment="1">
      <alignment horizontal="justify" vertical="top" wrapText="1"/>
    </xf>
    <xf numFmtId="17" fontId="9" fillId="0" borderId="1" xfId="0" applyNumberFormat="1" applyFont="1" applyFill="1" applyBorder="1" applyAlignment="1" applyProtection="1">
      <alignment vertical="center" wrapText="1"/>
      <protection locked="0"/>
    </xf>
    <xf numFmtId="0" fontId="22" fillId="0" borderId="1" xfId="0" applyFont="1" applyFill="1" applyBorder="1" applyAlignment="1">
      <alignment vertical="center" wrapText="1"/>
    </xf>
    <xf numFmtId="0" fontId="21" fillId="0" borderId="1" xfId="0" applyFont="1" applyFill="1" applyBorder="1" applyAlignment="1" applyProtection="1">
      <alignment horizontal="left" vertical="center"/>
      <protection locked="0"/>
    </xf>
    <xf numFmtId="0" fontId="9" fillId="0" borderId="1" xfId="0" applyFont="1" applyFill="1" applyBorder="1" applyAlignment="1">
      <alignment horizontal="justify" vertical="center"/>
    </xf>
    <xf numFmtId="0" fontId="21" fillId="0" borderId="1" xfId="1" applyFont="1" applyFill="1" applyBorder="1" applyAlignment="1">
      <alignment horizontal="justify" vertical="center" wrapText="1"/>
    </xf>
    <xf numFmtId="0" fontId="21" fillId="0" borderId="1" xfId="0" applyFont="1" applyFill="1" applyBorder="1" applyAlignment="1" applyProtection="1">
      <alignment horizontal="center" vertical="center"/>
      <protection hidden="1"/>
    </xf>
    <xf numFmtId="0" fontId="23" fillId="0" borderId="1" xfId="0" applyFont="1" applyFill="1" applyBorder="1" applyAlignment="1" applyProtection="1">
      <alignment vertical="center" wrapText="1"/>
      <protection locked="0"/>
    </xf>
    <xf numFmtId="0" fontId="9" fillId="0" borderId="1" xfId="0" applyFont="1" applyFill="1" applyBorder="1" applyAlignment="1" applyProtection="1">
      <alignment horizontal="justify" vertical="center" wrapText="1"/>
      <protection locked="0"/>
    </xf>
    <xf numFmtId="0" fontId="23" fillId="0" borderId="1" xfId="0" applyFont="1" applyFill="1" applyBorder="1" applyAlignment="1" applyProtection="1">
      <alignment horizontal="left" vertical="center"/>
      <protection locked="0"/>
    </xf>
    <xf numFmtId="0" fontId="21" fillId="0" borderId="1" xfId="0" applyFont="1" applyFill="1" applyBorder="1" applyAlignment="1" applyProtection="1">
      <alignment horizontal="justify" vertical="center" wrapText="1"/>
      <protection locked="0"/>
    </xf>
    <xf numFmtId="0" fontId="21" fillId="0" borderId="1" xfId="0" applyFont="1" applyFill="1" applyBorder="1" applyAlignment="1">
      <alignment horizontal="justify" vertical="center" wrapText="1"/>
    </xf>
    <xf numFmtId="0" fontId="21" fillId="0" borderId="1" xfId="0" applyFont="1" applyFill="1" applyBorder="1" applyAlignment="1" applyProtection="1">
      <alignment horizontal="justify" vertical="center"/>
      <protection locked="0"/>
    </xf>
    <xf numFmtId="0" fontId="9" fillId="0" borderId="1" xfId="1" applyFont="1" applyFill="1" applyBorder="1" applyAlignment="1">
      <alignment horizontal="justify" vertical="center" wrapText="1"/>
    </xf>
    <xf numFmtId="14" fontId="21" fillId="0" borderId="1" xfId="0" applyNumberFormat="1" applyFont="1" applyFill="1" applyBorder="1" applyAlignment="1" applyProtection="1">
      <alignment vertical="center" wrapText="1"/>
      <protection locked="0"/>
    </xf>
    <xf numFmtId="0" fontId="25" fillId="0" borderId="1" xfId="0" applyFont="1" applyFill="1" applyBorder="1" applyAlignment="1">
      <alignment horizontal="left" vertical="center" wrapText="1"/>
    </xf>
    <xf numFmtId="14" fontId="21" fillId="0" borderId="1" xfId="0" applyNumberFormat="1" applyFont="1" applyFill="1" applyBorder="1" applyAlignment="1" applyProtection="1">
      <alignment horizontal="left" vertical="center"/>
      <protection locked="0"/>
    </xf>
    <xf numFmtId="14" fontId="21" fillId="0" borderId="1" xfId="0" applyNumberFormat="1" applyFont="1" applyFill="1" applyBorder="1" applyAlignment="1" applyProtection="1">
      <alignment horizontal="left" vertical="center" wrapText="1"/>
      <protection locked="0"/>
    </xf>
    <xf numFmtId="0" fontId="21" fillId="0" borderId="18" xfId="0" applyFont="1" applyFill="1" applyBorder="1" applyAlignment="1" applyProtection="1">
      <alignment vertical="center" wrapText="1"/>
      <protection locked="0"/>
    </xf>
    <xf numFmtId="0" fontId="24" fillId="0" borderId="1" xfId="0" applyFont="1" applyFill="1" applyBorder="1" applyAlignment="1" applyProtection="1">
      <alignment horizontal="center" vertical="center" wrapText="1"/>
      <protection locked="0"/>
    </xf>
    <xf numFmtId="0" fontId="0" fillId="0" borderId="1" xfId="0" applyFill="1" applyBorder="1" applyAlignment="1">
      <alignment vertical="center" wrapText="1"/>
    </xf>
    <xf numFmtId="0" fontId="9" fillId="0" borderId="1" xfId="0" applyFont="1" applyFill="1" applyBorder="1" applyAlignment="1">
      <alignment horizontal="left" vertical="center"/>
    </xf>
    <xf numFmtId="0" fontId="9" fillId="0" borderId="1" xfId="0" applyFont="1" applyFill="1" applyBorder="1" applyAlignment="1" applyProtection="1">
      <alignment vertical="top"/>
      <protection locked="0"/>
    </xf>
    <xf numFmtId="14" fontId="9" fillId="0" borderId="1" xfId="0" applyNumberFormat="1" applyFont="1" applyFill="1" applyBorder="1" applyAlignment="1" applyProtection="1">
      <alignment vertical="center" wrapText="1"/>
      <protection locked="0"/>
    </xf>
    <xf numFmtId="0" fontId="9" fillId="0" borderId="18" xfId="0" applyFont="1" applyFill="1" applyBorder="1" applyAlignment="1">
      <alignment vertical="center" wrapText="1"/>
    </xf>
    <xf numFmtId="14" fontId="21" fillId="0" borderId="1" xfId="0" applyNumberFormat="1" applyFont="1" applyFill="1" applyBorder="1" applyAlignment="1" applyProtection="1">
      <alignment horizontal="left" vertical="top" wrapText="1"/>
      <protection locked="0"/>
    </xf>
    <xf numFmtId="0" fontId="9" fillId="0" borderId="37" xfId="0" applyFont="1" applyFill="1" applyBorder="1" applyAlignment="1">
      <alignment vertical="top" wrapText="1"/>
    </xf>
    <xf numFmtId="0" fontId="9" fillId="0" borderId="1" xfId="0" applyFont="1" applyFill="1" applyBorder="1" applyAlignment="1">
      <alignment vertical="center" wrapText="1"/>
    </xf>
    <xf numFmtId="0" fontId="9" fillId="0" borderId="1" xfId="0" applyFont="1" applyFill="1" applyBorder="1" applyAlignment="1">
      <alignment horizontal="justify" vertical="justify" wrapText="1"/>
    </xf>
    <xf numFmtId="0" fontId="9" fillId="0" borderId="18"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justify" vertical="center" wrapText="1"/>
      <protection locked="0"/>
    </xf>
    <xf numFmtId="0" fontId="22" fillId="0" borderId="18" xfId="0" applyFont="1" applyFill="1" applyBorder="1" applyAlignment="1" applyProtection="1">
      <alignment horizontal="left" vertical="center" wrapText="1"/>
      <protection locked="0"/>
    </xf>
    <xf numFmtId="0" fontId="20" fillId="0" borderId="0" xfId="0" applyFont="1" applyFill="1" applyAlignment="1">
      <alignment horizontal="center" vertical="center" wrapText="1"/>
    </xf>
  </cellXfs>
  <cellStyles count="2">
    <cellStyle name="Normal" xfId="0" builtinId="0"/>
    <cellStyle name="Normal 2 2" xfId="1"/>
  </cellStyles>
  <dxfs count="56">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93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r>
              <a:rPr lang="es-CO" sz="1200" b="1">
                <a:latin typeface="Verdana" panose="020B0604030504040204" pitchFamily="34" charset="0"/>
                <a:ea typeface="Verdana" panose="020B0604030504040204" pitchFamily="34" charset="0"/>
                <a:cs typeface="Verdana" panose="020B0604030504040204" pitchFamily="34" charset="0"/>
              </a:rPr>
              <a:t>TIPO DE RIESGO</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Verdana" panose="020B060403050404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Hoja1!$B$21:$B$28</c:f>
              <c:strCache>
                <c:ptCount val="8"/>
                <c:pt idx="0">
                  <c:v>TOTAL</c:v>
                </c:pt>
                <c:pt idx="1">
                  <c:v>OPERATIVO</c:v>
                </c:pt>
                <c:pt idx="2">
                  <c:v>CORRUPCIÓN</c:v>
                </c:pt>
                <c:pt idx="3">
                  <c:v>CUMPLIMIENTO</c:v>
                </c:pt>
                <c:pt idx="4">
                  <c:v>ESTRATEGICO</c:v>
                </c:pt>
                <c:pt idx="5">
                  <c:v>TECNOLOGICO</c:v>
                </c:pt>
                <c:pt idx="6">
                  <c:v>IMAGEN</c:v>
                </c:pt>
                <c:pt idx="7">
                  <c:v>FINANCIERO</c:v>
                </c:pt>
              </c:strCache>
            </c:strRef>
          </c:cat>
          <c:val>
            <c:numRef>
              <c:f>Hoja1!$C$21:$C$28</c:f>
              <c:numCache>
                <c:formatCode>General</c:formatCode>
                <c:ptCount val="8"/>
                <c:pt idx="0">
                  <c:v>122</c:v>
                </c:pt>
                <c:pt idx="1">
                  <c:v>63</c:v>
                </c:pt>
                <c:pt idx="2">
                  <c:v>30</c:v>
                </c:pt>
                <c:pt idx="3">
                  <c:v>11</c:v>
                </c:pt>
                <c:pt idx="4">
                  <c:v>11</c:v>
                </c:pt>
                <c:pt idx="5">
                  <c:v>5</c:v>
                </c:pt>
                <c:pt idx="6">
                  <c:v>1</c:v>
                </c:pt>
                <c:pt idx="7">
                  <c:v>1</c:v>
                </c:pt>
              </c:numCache>
            </c:numRef>
          </c:val>
          <c:extLst xmlns:c16r2="http://schemas.microsoft.com/office/drawing/2015/06/chart">
            <c:ext xmlns:c16="http://schemas.microsoft.com/office/drawing/2014/chart" uri="{C3380CC4-5D6E-409C-BE32-E72D297353CC}">
              <c16:uniqueId val="{00000000-4B17-4242-BAA9-187E9798235F}"/>
            </c:ext>
          </c:extLst>
        </c:ser>
        <c:dLbls>
          <c:showLegendKey val="0"/>
          <c:showVal val="0"/>
          <c:showCatName val="0"/>
          <c:showSerName val="0"/>
          <c:showPercent val="0"/>
          <c:showBubbleSize val="0"/>
        </c:dLbls>
        <c:gapWidth val="219"/>
        <c:overlap val="-27"/>
        <c:axId val="-31855104"/>
        <c:axId val="-31870336"/>
      </c:barChart>
      <c:catAx>
        <c:axId val="-31855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s-CO"/>
          </a:p>
        </c:txPr>
        <c:crossAx val="-31870336"/>
        <c:crosses val="autoZero"/>
        <c:auto val="1"/>
        <c:lblAlgn val="ctr"/>
        <c:lblOffset val="100"/>
        <c:noMultiLvlLbl val="0"/>
      </c:catAx>
      <c:valAx>
        <c:axId val="-3187033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s-CO"/>
          </a:p>
        </c:txPr>
        <c:crossAx val="-31855104"/>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r>
              <a:rPr lang="es-CO" sz="1200" b="1">
                <a:latin typeface="Verdana" panose="020B0604030504040204" pitchFamily="34" charset="0"/>
                <a:ea typeface="Verdana" panose="020B0604030504040204" pitchFamily="34" charset="0"/>
                <a:cs typeface="Verdana" panose="020B0604030504040204" pitchFamily="34" charset="0"/>
              </a:rPr>
              <a:t>ZONA DE RIESGO</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1-CC96-4131-A52C-933536D6499E}"/>
              </c:ext>
            </c:extLst>
          </c:dPt>
          <c:dPt>
            <c:idx val="2"/>
            <c:invertIfNegative val="0"/>
            <c:bubble3D val="0"/>
            <c:spPr>
              <a:solidFill>
                <a:srgbClr val="FFFF00"/>
              </a:solidFill>
              <a:ln>
                <a:noFill/>
              </a:ln>
              <a:effectLst/>
            </c:spPr>
            <c:extLst xmlns:c16r2="http://schemas.microsoft.com/office/drawing/2015/06/chart">
              <c:ext xmlns:c16="http://schemas.microsoft.com/office/drawing/2014/chart" uri="{C3380CC4-5D6E-409C-BE32-E72D297353CC}">
                <c16:uniqueId val="{00000003-CC96-4131-A52C-933536D6499E}"/>
              </c:ext>
            </c:extLst>
          </c:dPt>
          <c:dPt>
            <c:idx val="3"/>
            <c:invertIfNegative val="0"/>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5-CC96-4131-A52C-933536D6499E}"/>
              </c:ext>
            </c:extLst>
          </c:dPt>
          <c:dPt>
            <c:idx val="4"/>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7-CC96-4131-A52C-933536D6499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Verdana" panose="020B060403050404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Hoja1!$L$21:$L$25</c:f>
              <c:strCache>
                <c:ptCount val="5"/>
                <c:pt idx="0">
                  <c:v>TOTAL</c:v>
                </c:pt>
                <c:pt idx="1">
                  <c:v>BAJA</c:v>
                </c:pt>
                <c:pt idx="2">
                  <c:v>MODERADA</c:v>
                </c:pt>
                <c:pt idx="3">
                  <c:v>ALTA </c:v>
                </c:pt>
                <c:pt idx="4">
                  <c:v>EXTREMA</c:v>
                </c:pt>
              </c:strCache>
            </c:strRef>
          </c:cat>
          <c:val>
            <c:numRef>
              <c:f>Hoja1!$M$21:$M$25</c:f>
              <c:numCache>
                <c:formatCode>General</c:formatCode>
                <c:ptCount val="5"/>
                <c:pt idx="0">
                  <c:v>122</c:v>
                </c:pt>
                <c:pt idx="1">
                  <c:v>44</c:v>
                </c:pt>
                <c:pt idx="2">
                  <c:v>58</c:v>
                </c:pt>
                <c:pt idx="3">
                  <c:v>20</c:v>
                </c:pt>
                <c:pt idx="4">
                  <c:v>0</c:v>
                </c:pt>
              </c:numCache>
            </c:numRef>
          </c:val>
          <c:extLst xmlns:c16r2="http://schemas.microsoft.com/office/drawing/2015/06/chart">
            <c:ext xmlns:c16="http://schemas.microsoft.com/office/drawing/2014/chart" uri="{C3380CC4-5D6E-409C-BE32-E72D297353CC}">
              <c16:uniqueId val="{00000008-CC96-4131-A52C-933536D6499E}"/>
            </c:ext>
          </c:extLst>
        </c:ser>
        <c:dLbls>
          <c:showLegendKey val="0"/>
          <c:showVal val="0"/>
          <c:showCatName val="0"/>
          <c:showSerName val="0"/>
          <c:showPercent val="0"/>
          <c:showBubbleSize val="0"/>
        </c:dLbls>
        <c:gapWidth val="219"/>
        <c:overlap val="-27"/>
        <c:axId val="-31865984"/>
        <c:axId val="-31864896"/>
      </c:barChart>
      <c:catAx>
        <c:axId val="-31865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s-CO"/>
          </a:p>
        </c:txPr>
        <c:crossAx val="-31864896"/>
        <c:crosses val="autoZero"/>
        <c:auto val="1"/>
        <c:lblAlgn val="ctr"/>
        <c:lblOffset val="100"/>
        <c:noMultiLvlLbl val="0"/>
      </c:catAx>
      <c:valAx>
        <c:axId val="-3186489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s-CO"/>
          </a:p>
        </c:txPr>
        <c:crossAx val="-31865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44" l="0.7000000000000004" r="0.7000000000000004" t="0.75000000000000044" header="0.30000000000000021" footer="0.3000000000000002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2081181</xdr:colOff>
      <xdr:row>2</xdr:row>
      <xdr:rowOff>171450</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9525"/>
          <a:ext cx="2081181" cy="809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91848</xdr:colOff>
      <xdr:row>0</xdr:row>
      <xdr:rowOff>139473</xdr:rowOff>
    </xdr:from>
    <xdr:to>
      <xdr:col>3</xdr:col>
      <xdr:colOff>1110844</xdr:colOff>
      <xdr:row>2</xdr:row>
      <xdr:rowOff>253839</xdr:rowOff>
    </xdr:to>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554491" y="139473"/>
          <a:ext cx="5111069" cy="7675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1</xdr:row>
      <xdr:rowOff>152401</xdr:rowOff>
    </xdr:from>
    <xdr:to>
      <xdr:col>1</xdr:col>
      <xdr:colOff>1114425</xdr:colOff>
      <xdr:row>3</xdr:row>
      <xdr:rowOff>142875</xdr:rowOff>
    </xdr:to>
    <xdr:pic>
      <xdr:nvPicPr>
        <xdr:cNvPr id="2" name="Imagen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38100" y="152401"/>
          <a:ext cx="1076325" cy="409574"/>
        </a:xfrm>
        <a:prstGeom prst="rect">
          <a:avLst/>
        </a:prstGeom>
      </xdr:spPr>
    </xdr:pic>
    <xdr:clientData/>
  </xdr:twoCellAnchor>
  <xdr:twoCellAnchor editAs="oneCell">
    <xdr:from>
      <xdr:col>1</xdr:col>
      <xdr:colOff>38100</xdr:colOff>
      <xdr:row>1</xdr:row>
      <xdr:rowOff>152401</xdr:rowOff>
    </xdr:from>
    <xdr:to>
      <xdr:col>1</xdr:col>
      <xdr:colOff>1181100</xdr:colOff>
      <xdr:row>3</xdr:row>
      <xdr:rowOff>142875</xdr:rowOff>
    </xdr:to>
    <xdr:pic>
      <xdr:nvPicPr>
        <xdr:cNvPr id="3" name="Imagen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stretch>
          <a:fillRect/>
        </a:stretch>
      </xdr:blipFill>
      <xdr:spPr>
        <a:xfrm>
          <a:off x="104775" y="228601"/>
          <a:ext cx="1143000" cy="4667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419100</xdr:colOff>
      <xdr:row>1</xdr:row>
      <xdr:rowOff>128587</xdr:rowOff>
    </xdr:from>
    <xdr:to>
      <xdr:col>6</xdr:col>
      <xdr:colOff>38100</xdr:colOff>
      <xdr:row>16</xdr:row>
      <xdr:rowOff>14287</xdr:rowOff>
    </xdr:to>
    <xdr:graphicFrame macro="">
      <xdr:nvGraphicFramePr>
        <xdr:cNvPr id="9" name="Gráfico 8">
          <a:extLst>
            <a:ext uri="{FF2B5EF4-FFF2-40B4-BE49-F238E27FC236}">
              <a16:creationId xmlns="" xmlns:a16="http://schemas.microsoft.com/office/drawing/2014/main" id="{00000000-0008-0000-03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552450</xdr:colOff>
      <xdr:row>1</xdr:row>
      <xdr:rowOff>185737</xdr:rowOff>
    </xdr:from>
    <xdr:to>
      <xdr:col>14</xdr:col>
      <xdr:colOff>85725</xdr:colOff>
      <xdr:row>16</xdr:row>
      <xdr:rowOff>71437</xdr:rowOff>
    </xdr:to>
    <xdr:graphicFrame macro="">
      <xdr:nvGraphicFramePr>
        <xdr:cNvPr id="10" name="Gráfico 9">
          <a:extLst>
            <a:ext uri="{FF2B5EF4-FFF2-40B4-BE49-F238E27FC236}">
              <a16:creationId xmlns=""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152401</xdr:rowOff>
    </xdr:from>
    <xdr:to>
      <xdr:col>0</xdr:col>
      <xdr:colOff>1114425</xdr:colOff>
      <xdr:row>2</xdr:row>
      <xdr:rowOff>142875</xdr:rowOff>
    </xdr:to>
    <xdr:pic>
      <xdr:nvPicPr>
        <xdr:cNvPr id="2" name="Imagen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38100" y="152401"/>
          <a:ext cx="1076325" cy="4095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ovanna.Andrade/AppData/Local/Microsoft/Windows/Temporary%20Internet%20Files/Content.Outlook/AI7CV9PB/Copia%20de%20ANEXO%20MAPA%20DE%20RIESGOS%20DE%20CORRUPCIO&#769;N%20(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a.tovar/AppData/Local/Microsoft/Windows/INetCache/Content.Outlook/RY5K9MQU/SEGUNDO%20SEGUIMIENTO%20MAPA%20DE%20RIESGOS%202018%20Valid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wilson.silva/Documents/Proceso%20Gesti&#243;n%20para%20la%20Inclusi&#243;n%20Social/Riesgos/F%20-%20DE%20-%2006%20FORMATO%20DE%20RIESGOS%20PROSPERIDAD%20SOCIAL%201%20-%20MFA%20Y%20JEA%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2017"/>
      <sheetName val="CONVENCIONES "/>
      <sheetName val="CONVENCIONESFORMULAS"/>
    </sheetNames>
    <sheetDataSet>
      <sheetData sheetId="0" refreshError="1"/>
      <sheetData sheetId="1">
        <row r="7">
          <cell r="L7" t="str">
            <v>Mensual</v>
          </cell>
        </row>
        <row r="9">
          <cell r="L9" t="str">
            <v>Mensual</v>
          </cell>
        </row>
        <row r="13">
          <cell r="L13" t="str">
            <v>Permanente</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NTEXT ESTRAT INST 2018"/>
      <sheetName val="MAPA DE RIESGOS 2018"/>
      <sheetName val="Hoja3"/>
      <sheetName val="CONVENCIONES "/>
      <sheetName val="Hoja1"/>
      <sheetName val="CONVENCIONESFORMULAS"/>
    </sheetNames>
    <sheetDataSet>
      <sheetData sheetId="0" refreshError="1"/>
      <sheetData sheetId="1" refreshError="1"/>
      <sheetData sheetId="2" refreshError="1"/>
      <sheetData sheetId="3" refreshError="1"/>
      <sheetData sheetId="4" refreshError="1"/>
      <sheetData sheetId="5" refreshError="1">
        <row r="14">
          <cell r="H14" t="str">
            <v>RAROINSIGNIFICANTE</v>
          </cell>
          <cell r="I14" t="str">
            <v>RARO</v>
          </cell>
          <cell r="J14" t="str">
            <v>INSIGNIFICANTE</v>
          </cell>
          <cell r="K14" t="str">
            <v>B</v>
          </cell>
        </row>
        <row r="15">
          <cell r="H15" t="str">
            <v>RAROMENOR</v>
          </cell>
          <cell r="I15" t="str">
            <v>RARO</v>
          </cell>
          <cell r="J15" t="str">
            <v>MENOR</v>
          </cell>
          <cell r="K15" t="str">
            <v>B</v>
          </cell>
        </row>
        <row r="16">
          <cell r="H16" t="str">
            <v>RAROMODERADO</v>
          </cell>
          <cell r="I16" t="str">
            <v>RARO</v>
          </cell>
          <cell r="J16" t="str">
            <v>MODERADO</v>
          </cell>
          <cell r="K16" t="str">
            <v>B</v>
          </cell>
        </row>
        <row r="17">
          <cell r="H17" t="str">
            <v>RAROMAYOR</v>
          </cell>
          <cell r="I17" t="str">
            <v>RARO</v>
          </cell>
          <cell r="J17" t="str">
            <v>MAYOR</v>
          </cell>
          <cell r="K17" t="str">
            <v>M</v>
          </cell>
        </row>
        <row r="18">
          <cell r="H18" t="str">
            <v>RAROCATASTRÓFICO</v>
          </cell>
          <cell r="I18" t="str">
            <v>RARO</v>
          </cell>
          <cell r="J18" t="str">
            <v>CATASTRÓFICO</v>
          </cell>
          <cell r="K18" t="str">
            <v>A</v>
          </cell>
        </row>
        <row r="19">
          <cell r="H19" t="str">
            <v>IMPROBABLEINSIGNIFICANTE</v>
          </cell>
          <cell r="I19" t="str">
            <v>IMPROBABLE</v>
          </cell>
          <cell r="J19" t="str">
            <v>INSIGNIFICANTE</v>
          </cell>
          <cell r="K19" t="str">
            <v>B</v>
          </cell>
        </row>
        <row r="20">
          <cell r="H20" t="str">
            <v>IMPROBABLEMENOR</v>
          </cell>
          <cell r="I20" t="str">
            <v>IMPROBABLE</v>
          </cell>
          <cell r="J20" t="str">
            <v>MENOR</v>
          </cell>
          <cell r="K20" t="str">
            <v>B</v>
          </cell>
        </row>
        <row r="21">
          <cell r="H21" t="str">
            <v>IMPROBABLEMODERADO</v>
          </cell>
          <cell r="I21" t="str">
            <v>IMPROBABLE</v>
          </cell>
          <cell r="J21" t="str">
            <v>MODERADO</v>
          </cell>
          <cell r="K21" t="str">
            <v>M</v>
          </cell>
        </row>
        <row r="22">
          <cell r="H22" t="str">
            <v>IMPROBABLEMAYOR</v>
          </cell>
          <cell r="I22" t="str">
            <v>IMPROBABLE</v>
          </cell>
          <cell r="J22" t="str">
            <v>MAYOR</v>
          </cell>
          <cell r="K22" t="str">
            <v>A</v>
          </cell>
        </row>
        <row r="23">
          <cell r="H23" t="str">
            <v>IMPROBABLECATASTRÓFICO</v>
          </cell>
          <cell r="I23" t="str">
            <v>IMPROBABLE</v>
          </cell>
          <cell r="J23" t="str">
            <v>CATASTRÓFICO</v>
          </cell>
          <cell r="K23" t="str">
            <v>E</v>
          </cell>
        </row>
        <row r="24">
          <cell r="H24" t="str">
            <v>POSIBLEINSIGNIFICANTE</v>
          </cell>
          <cell r="I24" t="str">
            <v>POSIBLE</v>
          </cell>
          <cell r="J24" t="str">
            <v>INSIGNIFICANTE</v>
          </cell>
          <cell r="K24" t="str">
            <v>B</v>
          </cell>
        </row>
        <row r="25">
          <cell r="H25" t="str">
            <v>POSIBLEMENOR</v>
          </cell>
          <cell r="I25" t="str">
            <v>POSIBLE</v>
          </cell>
          <cell r="J25" t="str">
            <v>MENOR</v>
          </cell>
          <cell r="K25" t="str">
            <v>M</v>
          </cell>
        </row>
        <row r="26">
          <cell r="H26" t="str">
            <v>POSIBLEMODERADO</v>
          </cell>
          <cell r="I26" t="str">
            <v>POSIBLE</v>
          </cell>
          <cell r="J26" t="str">
            <v>MODERADO</v>
          </cell>
          <cell r="K26" t="str">
            <v>A</v>
          </cell>
        </row>
        <row r="27">
          <cell r="H27" t="str">
            <v>POSIBLEMAYOR</v>
          </cell>
          <cell r="I27" t="str">
            <v>POSIBLE</v>
          </cell>
          <cell r="J27" t="str">
            <v>MAYOR</v>
          </cell>
          <cell r="K27" t="str">
            <v>A</v>
          </cell>
        </row>
        <row r="28">
          <cell r="H28" t="str">
            <v>POSIBLECATASTRÓFICO</v>
          </cell>
          <cell r="I28" t="str">
            <v>POSIBLE</v>
          </cell>
          <cell r="J28" t="str">
            <v>CATASTRÓFICO</v>
          </cell>
          <cell r="K28" t="str">
            <v>E</v>
          </cell>
        </row>
        <row r="29">
          <cell r="H29" t="str">
            <v>PROBABLEINSIGNIFICANTE</v>
          </cell>
          <cell r="I29" t="str">
            <v>PROBABLE</v>
          </cell>
          <cell r="J29" t="str">
            <v>INSIGNIFICANTE</v>
          </cell>
          <cell r="K29" t="str">
            <v>M</v>
          </cell>
        </row>
        <row r="30">
          <cell r="H30" t="str">
            <v>PROBABLEMENOR</v>
          </cell>
          <cell r="I30" t="str">
            <v>PROBABLE</v>
          </cell>
          <cell r="J30" t="str">
            <v>MENOR</v>
          </cell>
          <cell r="K30" t="str">
            <v>M</v>
          </cell>
        </row>
        <row r="31">
          <cell r="H31" t="str">
            <v>PROBABLEMODERADO</v>
          </cell>
          <cell r="I31" t="str">
            <v>PROBABLE</v>
          </cell>
          <cell r="J31" t="str">
            <v>MODERADO</v>
          </cell>
          <cell r="K31" t="str">
            <v>A</v>
          </cell>
        </row>
        <row r="32">
          <cell r="H32" t="str">
            <v>PROBABLEMAYOR</v>
          </cell>
          <cell r="I32" t="str">
            <v>PROBABLE</v>
          </cell>
          <cell r="J32" t="str">
            <v>MAYOR</v>
          </cell>
          <cell r="K32" t="str">
            <v>E</v>
          </cell>
        </row>
        <row r="33">
          <cell r="H33" t="str">
            <v>PROBABLECATASTRÓFICO</v>
          </cell>
          <cell r="I33" t="str">
            <v>PROBABLE</v>
          </cell>
          <cell r="J33" t="str">
            <v>CATASTRÓFICO</v>
          </cell>
          <cell r="K33" t="str">
            <v>E</v>
          </cell>
        </row>
        <row r="34">
          <cell r="H34" t="str">
            <v>CASI SEGUROINSIGNIFICANTE</v>
          </cell>
          <cell r="I34" t="str">
            <v>CASI SEGURO</v>
          </cell>
          <cell r="J34" t="str">
            <v>INSIGNIFICANTE</v>
          </cell>
          <cell r="K34" t="str">
            <v>M</v>
          </cell>
        </row>
        <row r="35">
          <cell r="H35" t="str">
            <v>CASI SEGUROMENOR</v>
          </cell>
          <cell r="I35" t="str">
            <v>CASI SEGURO</v>
          </cell>
          <cell r="J35" t="str">
            <v>MENOR</v>
          </cell>
          <cell r="K35" t="str">
            <v>A</v>
          </cell>
        </row>
        <row r="36">
          <cell r="H36" t="str">
            <v>CASI SEGUROMODERADO</v>
          </cell>
          <cell r="I36" t="str">
            <v>CASI SEGURO</v>
          </cell>
          <cell r="J36" t="str">
            <v>MODERADO</v>
          </cell>
          <cell r="K36" t="str">
            <v>E</v>
          </cell>
        </row>
        <row r="37">
          <cell r="H37" t="str">
            <v>CASI SEGUROMAYOR</v>
          </cell>
          <cell r="I37" t="str">
            <v>CASI SEGURO</v>
          </cell>
          <cell r="J37" t="str">
            <v>MAYOR</v>
          </cell>
          <cell r="K37" t="str">
            <v>E</v>
          </cell>
        </row>
        <row r="38">
          <cell r="H38" t="str">
            <v>CASI SEGUROCATASTRÓFICO</v>
          </cell>
          <cell r="I38" t="str">
            <v>CASI SEGURO</v>
          </cell>
          <cell r="J38" t="str">
            <v>CATASTRÓFICO</v>
          </cell>
          <cell r="K38" t="str">
            <v>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OPERACIONAL (2"/>
      <sheetName val="CONVENCIONES "/>
      <sheetName val="CONVENCIONESFORMULAS"/>
      <sheetName val="CONTEXTO ESTRATÉGICO"/>
      <sheetName val="MAPA DE RIESGOS 2017"/>
      <sheetName val="Hoja1"/>
    </sheetNames>
    <sheetDataSet>
      <sheetData sheetId="0" refreshError="1"/>
      <sheetData sheetId="1" refreshError="1"/>
      <sheetData sheetId="2" refreshError="1">
        <row r="14">
          <cell r="H14" t="str">
            <v>RAROINSIGNIFICANTE</v>
          </cell>
          <cell r="I14" t="str">
            <v>RARO</v>
          </cell>
          <cell r="J14" t="str">
            <v>INSIGNIFICANTE</v>
          </cell>
          <cell r="K14" t="str">
            <v>B</v>
          </cell>
        </row>
        <row r="15">
          <cell r="H15" t="str">
            <v>RAROMENOR</v>
          </cell>
          <cell r="I15" t="str">
            <v>RARO</v>
          </cell>
          <cell r="J15" t="str">
            <v>MENOR</v>
          </cell>
          <cell r="K15" t="str">
            <v>B</v>
          </cell>
        </row>
        <row r="16">
          <cell r="H16" t="str">
            <v>RAROMODERADO</v>
          </cell>
          <cell r="I16" t="str">
            <v>RARO</v>
          </cell>
          <cell r="J16" t="str">
            <v>MODERADO</v>
          </cell>
          <cell r="K16" t="str">
            <v>B</v>
          </cell>
        </row>
        <row r="17">
          <cell r="H17" t="str">
            <v>RAROMAYOR</v>
          </cell>
          <cell r="I17" t="str">
            <v>RARO</v>
          </cell>
          <cell r="J17" t="str">
            <v>MAYOR</v>
          </cell>
          <cell r="K17" t="str">
            <v>M</v>
          </cell>
        </row>
        <row r="18">
          <cell r="H18" t="str">
            <v>RAROCATASTROFICO</v>
          </cell>
          <cell r="I18" t="str">
            <v>RARO</v>
          </cell>
          <cell r="J18" t="str">
            <v>CATASTROFICO</v>
          </cell>
          <cell r="K18" t="str">
            <v>A</v>
          </cell>
        </row>
        <row r="19">
          <cell r="H19" t="str">
            <v>IMPROBABLEINSIGNIFICANTE</v>
          </cell>
          <cell r="I19" t="str">
            <v>IMPROBABLE</v>
          </cell>
          <cell r="J19" t="str">
            <v>INSIGNIFICANTE</v>
          </cell>
          <cell r="K19" t="str">
            <v>B</v>
          </cell>
        </row>
        <row r="20">
          <cell r="H20" t="str">
            <v>IMPROBABLEMENOR</v>
          </cell>
          <cell r="I20" t="str">
            <v>IMPROBABLE</v>
          </cell>
          <cell r="J20" t="str">
            <v>MENOR</v>
          </cell>
          <cell r="K20" t="str">
            <v>B</v>
          </cell>
        </row>
        <row r="21">
          <cell r="H21" t="str">
            <v>IMPROBABLEMODERADO</v>
          </cell>
          <cell r="I21" t="str">
            <v>IMPROBABLE</v>
          </cell>
          <cell r="J21" t="str">
            <v>MODERADO</v>
          </cell>
          <cell r="K21" t="str">
            <v>M</v>
          </cell>
        </row>
        <row r="22">
          <cell r="H22" t="str">
            <v>IMPROBABLEMAYOR</v>
          </cell>
          <cell r="I22" t="str">
            <v>IMPROBABLE</v>
          </cell>
          <cell r="J22" t="str">
            <v>MAYOR</v>
          </cell>
          <cell r="K22" t="str">
            <v>A</v>
          </cell>
        </row>
        <row r="23">
          <cell r="H23" t="str">
            <v>IMPROBABLECATASTROFICO</v>
          </cell>
          <cell r="I23" t="str">
            <v>IMPROBABLE</v>
          </cell>
          <cell r="J23" t="str">
            <v>CATASTROFICO</v>
          </cell>
          <cell r="K23" t="str">
            <v>E</v>
          </cell>
        </row>
        <row r="24">
          <cell r="H24" t="str">
            <v>POSIBLEINSIGNIFICANTE</v>
          </cell>
          <cell r="I24" t="str">
            <v>POSIBLE</v>
          </cell>
          <cell r="J24" t="str">
            <v>INSIGNIFICANTE</v>
          </cell>
          <cell r="K24" t="str">
            <v>B</v>
          </cell>
        </row>
        <row r="25">
          <cell r="H25" t="str">
            <v>POSIBLEMENOR</v>
          </cell>
          <cell r="I25" t="str">
            <v>POSIBLE</v>
          </cell>
          <cell r="J25" t="str">
            <v>MENOR</v>
          </cell>
          <cell r="K25" t="str">
            <v>M</v>
          </cell>
        </row>
        <row r="26">
          <cell r="H26" t="str">
            <v>POSIBLEMODERADO</v>
          </cell>
          <cell r="I26" t="str">
            <v>POSIBLE</v>
          </cell>
          <cell r="J26" t="str">
            <v>MODERADO</v>
          </cell>
          <cell r="K26" t="str">
            <v>A</v>
          </cell>
        </row>
        <row r="27">
          <cell r="H27" t="str">
            <v>POSIBLEMAYOR</v>
          </cell>
          <cell r="I27" t="str">
            <v>POSIBLE</v>
          </cell>
          <cell r="J27" t="str">
            <v>MAYOR</v>
          </cell>
          <cell r="K27" t="str">
            <v>A</v>
          </cell>
        </row>
        <row r="28">
          <cell r="H28" t="str">
            <v>POSIBLECATASTROFICO</v>
          </cell>
          <cell r="I28" t="str">
            <v>POSIBLE</v>
          </cell>
          <cell r="J28" t="str">
            <v>CATASTROFICO</v>
          </cell>
          <cell r="K28" t="str">
            <v>E</v>
          </cell>
        </row>
        <row r="29">
          <cell r="H29" t="str">
            <v>PROBABLEINSIGNIFICANTE</v>
          </cell>
          <cell r="I29" t="str">
            <v>PROBABLE</v>
          </cell>
          <cell r="J29" t="str">
            <v>INSIGNIFICANTE</v>
          </cell>
          <cell r="K29" t="str">
            <v>M</v>
          </cell>
        </row>
        <row r="30">
          <cell r="H30" t="str">
            <v>PROBABLEMENOR</v>
          </cell>
          <cell r="I30" t="str">
            <v>PROBABLE</v>
          </cell>
          <cell r="J30" t="str">
            <v>MENOR</v>
          </cell>
          <cell r="K30" t="str">
            <v>M</v>
          </cell>
        </row>
        <row r="31">
          <cell r="H31" t="str">
            <v>PROBABLEMODERADO</v>
          </cell>
          <cell r="I31" t="str">
            <v>PROBABLE</v>
          </cell>
          <cell r="J31" t="str">
            <v>MODERADO</v>
          </cell>
          <cell r="K31" t="str">
            <v>A</v>
          </cell>
        </row>
        <row r="32">
          <cell r="H32" t="str">
            <v>PROBABLEMAYOR</v>
          </cell>
          <cell r="I32" t="str">
            <v>PROBABLE</v>
          </cell>
          <cell r="J32" t="str">
            <v>MAYOR</v>
          </cell>
          <cell r="K32" t="str">
            <v>E</v>
          </cell>
        </row>
        <row r="33">
          <cell r="H33" t="str">
            <v>PROBABLECATASTROFICO</v>
          </cell>
          <cell r="I33" t="str">
            <v>PROBABLE</v>
          </cell>
          <cell r="J33" t="str">
            <v>CATASTROFICO</v>
          </cell>
          <cell r="K33" t="str">
            <v>E</v>
          </cell>
        </row>
        <row r="34">
          <cell r="H34" t="str">
            <v>CASI SEGUROINSIGNIFICANTE</v>
          </cell>
          <cell r="I34" t="str">
            <v>CASI SEGURO</v>
          </cell>
          <cell r="J34" t="str">
            <v>INSIGNIFICANTE</v>
          </cell>
          <cell r="K34" t="str">
            <v>M</v>
          </cell>
        </row>
        <row r="35">
          <cell r="H35" t="str">
            <v>CASI SEGUROMENOR</v>
          </cell>
          <cell r="I35" t="str">
            <v>CASI SEGURO</v>
          </cell>
          <cell r="J35" t="str">
            <v>MENOR</v>
          </cell>
          <cell r="K35" t="str">
            <v>A</v>
          </cell>
        </row>
        <row r="36">
          <cell r="H36" t="str">
            <v>CASI SEGUROMODERADO</v>
          </cell>
          <cell r="I36" t="str">
            <v>CASI SEGURO</v>
          </cell>
          <cell r="J36" t="str">
            <v>MODERADO</v>
          </cell>
          <cell r="K36" t="str">
            <v>E</v>
          </cell>
        </row>
        <row r="37">
          <cell r="H37" t="str">
            <v>CASI SEGUROMAYOR</v>
          </cell>
          <cell r="I37" t="str">
            <v>CASI SEGURO</v>
          </cell>
          <cell r="J37" t="str">
            <v>MAYOR</v>
          </cell>
          <cell r="K37" t="str">
            <v>E</v>
          </cell>
        </row>
        <row r="38">
          <cell r="H38" t="str">
            <v>CASI SEGUROCATASTROFICO</v>
          </cell>
          <cell r="I38" t="str">
            <v>CASI SEGURO</v>
          </cell>
          <cell r="J38" t="str">
            <v>CATASTROFICO</v>
          </cell>
          <cell r="K38" t="str">
            <v>E</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21"/>
  <sheetViews>
    <sheetView showGridLines="0" topLeftCell="A16" workbookViewId="0">
      <selection activeCell="A16" sqref="A16:A21"/>
    </sheetView>
  </sheetViews>
  <sheetFormatPr baseColWidth="10" defaultRowHeight="15" x14ac:dyDescent="0.25"/>
  <cols>
    <col min="1" max="1" width="35.5703125" customWidth="1"/>
    <col min="2" max="2" width="98.28515625" customWidth="1"/>
  </cols>
  <sheetData>
    <row r="1" spans="1:4" s="1" customFormat="1" ht="25.5" customHeight="1" x14ac:dyDescent="0.25">
      <c r="A1" s="124"/>
      <c r="B1" s="127" t="s">
        <v>165</v>
      </c>
      <c r="C1" s="128" t="s">
        <v>67</v>
      </c>
      <c r="D1" s="128"/>
    </row>
    <row r="2" spans="1:4" s="1" customFormat="1" ht="25.5" customHeight="1" x14ac:dyDescent="0.25">
      <c r="A2" s="125"/>
      <c r="B2" s="127"/>
      <c r="C2" s="128" t="s">
        <v>246</v>
      </c>
      <c r="D2" s="128"/>
    </row>
    <row r="3" spans="1:4" s="1" customFormat="1" ht="25.5" customHeight="1" x14ac:dyDescent="0.25">
      <c r="A3" s="126"/>
      <c r="B3" s="65" t="s">
        <v>163</v>
      </c>
      <c r="C3" s="128" t="s">
        <v>166</v>
      </c>
      <c r="D3" s="128"/>
    </row>
    <row r="4" spans="1:4" s="1" customFormat="1" ht="13.5" customHeight="1" x14ac:dyDescent="0.25">
      <c r="A4" s="122" t="s">
        <v>552</v>
      </c>
      <c r="B4" s="122"/>
      <c r="C4" s="122"/>
      <c r="D4" s="122"/>
    </row>
    <row r="5" spans="1:4" ht="15.75" customHeight="1" x14ac:dyDescent="0.25">
      <c r="A5" s="123"/>
      <c r="B5" s="123"/>
      <c r="C5" s="123"/>
      <c r="D5" s="123"/>
    </row>
    <row r="6" spans="1:4" ht="27.75" customHeight="1" x14ac:dyDescent="0.25">
      <c r="A6" s="111" t="s">
        <v>159</v>
      </c>
      <c r="B6" s="112"/>
      <c r="C6" s="112"/>
      <c r="D6" s="113"/>
    </row>
    <row r="7" spans="1:4" ht="28.5" customHeight="1" x14ac:dyDescent="0.25">
      <c r="A7" s="114" t="s">
        <v>160</v>
      </c>
      <c r="B7" s="115"/>
      <c r="C7" s="115"/>
      <c r="D7" s="116"/>
    </row>
    <row r="8" spans="1:4" ht="105" customHeight="1" x14ac:dyDescent="0.25">
      <c r="A8" s="117" t="s">
        <v>161</v>
      </c>
      <c r="B8" s="109"/>
      <c r="C8" s="109"/>
      <c r="D8" s="110"/>
    </row>
    <row r="9" spans="1:4" ht="171.75" customHeight="1" thickBot="1" x14ac:dyDescent="0.3">
      <c r="A9" s="118" t="s">
        <v>162</v>
      </c>
      <c r="B9" s="119"/>
      <c r="C9" s="119"/>
      <c r="D9" s="120"/>
    </row>
    <row r="10" spans="1:4" ht="249.75" customHeight="1" thickTop="1" x14ac:dyDescent="0.25">
      <c r="A10" s="105" t="s">
        <v>822</v>
      </c>
      <c r="B10" s="107" t="s">
        <v>556</v>
      </c>
      <c r="C10" s="107"/>
      <c r="D10" s="108"/>
    </row>
    <row r="11" spans="1:4" ht="297" customHeight="1" x14ac:dyDescent="0.25">
      <c r="A11" s="106"/>
      <c r="B11" s="107" t="s">
        <v>823</v>
      </c>
      <c r="C11" s="107"/>
      <c r="D11" s="108"/>
    </row>
    <row r="12" spans="1:4" ht="270" customHeight="1" x14ac:dyDescent="0.25">
      <c r="A12" s="106"/>
      <c r="B12" s="107" t="s">
        <v>781</v>
      </c>
      <c r="C12" s="107"/>
      <c r="D12" s="108"/>
    </row>
    <row r="13" spans="1:4" ht="195" customHeight="1" x14ac:dyDescent="0.25">
      <c r="A13" s="106"/>
      <c r="B13" s="107" t="s">
        <v>553</v>
      </c>
      <c r="C13" s="107"/>
      <c r="D13" s="108"/>
    </row>
    <row r="14" spans="1:4" ht="147.75" customHeight="1" x14ac:dyDescent="0.25">
      <c r="A14" s="106"/>
      <c r="B14" s="107" t="s">
        <v>164</v>
      </c>
      <c r="C14" s="107"/>
      <c r="D14" s="108"/>
    </row>
    <row r="15" spans="1:4" ht="231" customHeight="1" thickBot="1" x14ac:dyDescent="0.3">
      <c r="A15" s="121"/>
      <c r="B15" s="107" t="s">
        <v>782</v>
      </c>
      <c r="C15" s="107"/>
      <c r="D15" s="108"/>
    </row>
    <row r="16" spans="1:4" ht="264" customHeight="1" thickTop="1" x14ac:dyDescent="0.25">
      <c r="A16" s="105" t="s">
        <v>824</v>
      </c>
      <c r="B16" s="107" t="s">
        <v>766</v>
      </c>
      <c r="C16" s="107"/>
      <c r="D16" s="108"/>
    </row>
    <row r="17" spans="1:4" ht="214.5" customHeight="1" x14ac:dyDescent="0.25">
      <c r="A17" s="106"/>
      <c r="B17" s="107" t="s">
        <v>554</v>
      </c>
      <c r="C17" s="107"/>
      <c r="D17" s="108"/>
    </row>
    <row r="18" spans="1:4" ht="246" customHeight="1" x14ac:dyDescent="0.25">
      <c r="A18" s="106"/>
      <c r="B18" s="107" t="s">
        <v>783</v>
      </c>
      <c r="C18" s="107"/>
      <c r="D18" s="108"/>
    </row>
    <row r="19" spans="1:4" ht="312.75" customHeight="1" x14ac:dyDescent="0.25">
      <c r="A19" s="106"/>
      <c r="B19" s="107" t="s">
        <v>789</v>
      </c>
      <c r="C19" s="107"/>
      <c r="D19" s="108"/>
    </row>
    <row r="20" spans="1:4" ht="197.25" customHeight="1" x14ac:dyDescent="0.25">
      <c r="A20" s="106"/>
      <c r="B20" s="107" t="s">
        <v>557</v>
      </c>
      <c r="C20" s="107"/>
      <c r="D20" s="108"/>
    </row>
    <row r="21" spans="1:4" ht="204" customHeight="1" x14ac:dyDescent="0.25">
      <c r="A21" s="106"/>
      <c r="B21" s="109" t="s">
        <v>555</v>
      </c>
      <c r="C21" s="109"/>
      <c r="D21" s="110"/>
    </row>
  </sheetData>
  <mergeCells count="24">
    <mergeCell ref="A4:D5"/>
    <mergeCell ref="A1:A3"/>
    <mergeCell ref="B1:B2"/>
    <mergeCell ref="C1:D1"/>
    <mergeCell ref="C2:D2"/>
    <mergeCell ref="C3:D3"/>
    <mergeCell ref="A6:D6"/>
    <mergeCell ref="A7:D7"/>
    <mergeCell ref="A8:D8"/>
    <mergeCell ref="A9:D9"/>
    <mergeCell ref="A10:A15"/>
    <mergeCell ref="B10:D10"/>
    <mergeCell ref="B11:D11"/>
    <mergeCell ref="B12:D12"/>
    <mergeCell ref="B13:D13"/>
    <mergeCell ref="B14:D14"/>
    <mergeCell ref="B15:D15"/>
    <mergeCell ref="A16:A21"/>
    <mergeCell ref="B16:D16"/>
    <mergeCell ref="B17:D17"/>
    <mergeCell ref="B18:D18"/>
    <mergeCell ref="B19:D19"/>
    <mergeCell ref="B20:D20"/>
    <mergeCell ref="B21:D2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U599"/>
  <sheetViews>
    <sheetView tabSelected="1" zoomScale="80" zoomScaleNormal="80" workbookViewId="0">
      <pane xSplit="5" ySplit="6" topLeftCell="T7" activePane="bottomRight" state="frozen"/>
      <selection pane="topRight" activeCell="F1" sqref="F1"/>
      <selection pane="bottomLeft" activeCell="A7" sqref="A7"/>
      <selection pane="bottomRight" activeCell="B7" sqref="B7"/>
    </sheetView>
  </sheetViews>
  <sheetFormatPr baseColWidth="10" defaultRowHeight="12.75" x14ac:dyDescent="0.2"/>
  <cols>
    <col min="1" max="1" width="6.85546875" style="69" customWidth="1"/>
    <col min="2" max="2" width="24.140625" style="70" customWidth="1"/>
    <col min="3" max="3" width="37.140625" style="71" customWidth="1"/>
    <col min="4" max="4" width="26" style="70" customWidth="1"/>
    <col min="5" max="5" width="18.42578125" style="70" customWidth="1"/>
    <col min="6" max="6" width="34.140625" style="71" customWidth="1"/>
    <col min="7" max="7" width="29" style="70" customWidth="1"/>
    <col min="8" max="8" width="18.7109375" style="72" customWidth="1"/>
    <col min="9" max="9" width="21.42578125" style="72" customWidth="1"/>
    <col min="10" max="10" width="17.42578125" style="72" customWidth="1"/>
    <col min="11" max="11" width="53.85546875" style="71" customWidth="1"/>
    <col min="12" max="12" width="22" style="71" customWidth="1"/>
    <col min="13" max="13" width="19.140625" style="72" customWidth="1"/>
    <col min="14" max="14" width="17.140625" style="70" customWidth="1"/>
    <col min="15" max="15" width="23.140625" style="70" customWidth="1"/>
    <col min="16" max="16" width="48.5703125" style="71" customWidth="1"/>
    <col min="17" max="17" width="22.7109375" style="71" customWidth="1"/>
    <col min="18" max="18" width="25" style="71" customWidth="1"/>
    <col min="19" max="19" width="42.28515625" style="81" customWidth="1"/>
    <col min="20" max="20" width="48.28515625" style="83" customWidth="1"/>
    <col min="21" max="21" width="81.42578125" style="70" customWidth="1"/>
    <col min="22" max="16384" width="11.42578125" style="70"/>
  </cols>
  <sheetData>
    <row r="1" spans="1:21" s="68" customFormat="1" ht="25.5" customHeight="1" thickTop="1" thickBot="1" x14ac:dyDescent="0.3">
      <c r="A1" s="134"/>
      <c r="B1" s="134"/>
      <c r="C1" s="134"/>
      <c r="D1" s="134"/>
      <c r="E1" s="134"/>
      <c r="F1" s="134"/>
      <c r="G1" s="134"/>
      <c r="H1" s="135" t="s">
        <v>779</v>
      </c>
      <c r="I1" s="135"/>
      <c r="J1" s="135"/>
      <c r="K1" s="135"/>
      <c r="L1" s="135"/>
      <c r="M1" s="135"/>
      <c r="N1" s="135"/>
      <c r="O1" s="135"/>
      <c r="P1" s="135"/>
      <c r="Q1" s="135"/>
      <c r="R1" s="136"/>
      <c r="S1" s="135"/>
      <c r="T1" s="135"/>
      <c r="U1" s="66" t="s">
        <v>67</v>
      </c>
    </row>
    <row r="2" spans="1:21" s="68" customFormat="1" ht="25.5" customHeight="1" thickTop="1" thickBot="1" x14ac:dyDescent="0.3">
      <c r="A2" s="134"/>
      <c r="B2" s="134"/>
      <c r="C2" s="134"/>
      <c r="D2" s="134"/>
      <c r="E2" s="134"/>
      <c r="F2" s="134"/>
      <c r="G2" s="134"/>
      <c r="H2" s="135"/>
      <c r="I2" s="135"/>
      <c r="J2" s="135"/>
      <c r="K2" s="135"/>
      <c r="L2" s="135"/>
      <c r="M2" s="135"/>
      <c r="N2" s="135"/>
      <c r="O2" s="135"/>
      <c r="P2" s="135"/>
      <c r="Q2" s="135"/>
      <c r="R2" s="137"/>
      <c r="S2" s="135"/>
      <c r="T2" s="135"/>
      <c r="U2" s="66" t="s">
        <v>218</v>
      </c>
    </row>
    <row r="3" spans="1:21" s="68" customFormat="1" ht="40.5" customHeight="1" thickTop="1" thickBot="1" x14ac:dyDescent="0.3">
      <c r="A3" s="134"/>
      <c r="B3" s="134"/>
      <c r="C3" s="134"/>
      <c r="D3" s="134"/>
      <c r="E3" s="134"/>
      <c r="F3" s="134"/>
      <c r="G3" s="134"/>
      <c r="H3" s="135" t="s">
        <v>33</v>
      </c>
      <c r="I3" s="135"/>
      <c r="J3" s="135"/>
      <c r="K3" s="135"/>
      <c r="L3" s="135"/>
      <c r="M3" s="135"/>
      <c r="N3" s="135"/>
      <c r="O3" s="135"/>
      <c r="P3" s="135"/>
      <c r="Q3" s="135"/>
      <c r="R3" s="138"/>
      <c r="S3" s="135"/>
      <c r="T3" s="135"/>
      <c r="U3" s="86" t="s">
        <v>247</v>
      </c>
    </row>
    <row r="4" spans="1:21" ht="13.5" thickTop="1" x14ac:dyDescent="0.2"/>
    <row r="5" spans="1:21" ht="18.75" customHeight="1" x14ac:dyDescent="0.2">
      <c r="A5" s="129" t="s">
        <v>1</v>
      </c>
      <c r="B5" s="132" t="s">
        <v>0</v>
      </c>
      <c r="C5" s="132" t="s">
        <v>68</v>
      </c>
      <c r="D5" s="132" t="s">
        <v>2</v>
      </c>
      <c r="E5" s="132" t="s">
        <v>32</v>
      </c>
      <c r="F5" s="132" t="s">
        <v>69</v>
      </c>
      <c r="G5" s="132" t="s">
        <v>65</v>
      </c>
      <c r="H5" s="129" t="s">
        <v>3</v>
      </c>
      <c r="I5" s="129"/>
      <c r="J5" s="132" t="s">
        <v>778</v>
      </c>
      <c r="K5" s="132" t="s">
        <v>47</v>
      </c>
      <c r="L5" s="132" t="s">
        <v>219</v>
      </c>
      <c r="M5" s="130" t="s">
        <v>46</v>
      </c>
      <c r="N5" s="132" t="s">
        <v>7</v>
      </c>
      <c r="O5" s="132" t="s">
        <v>8</v>
      </c>
      <c r="P5" s="132" t="s">
        <v>9</v>
      </c>
      <c r="Q5" s="132" t="s">
        <v>219</v>
      </c>
      <c r="R5" s="130" t="s">
        <v>222</v>
      </c>
      <c r="S5" s="133" t="s">
        <v>206</v>
      </c>
      <c r="T5" s="133"/>
      <c r="U5" s="133"/>
    </row>
    <row r="6" spans="1:21" ht="83.25" customHeight="1" x14ac:dyDescent="0.2">
      <c r="A6" s="129"/>
      <c r="B6" s="132"/>
      <c r="C6" s="132"/>
      <c r="D6" s="132"/>
      <c r="E6" s="132"/>
      <c r="F6" s="132"/>
      <c r="G6" s="132"/>
      <c r="H6" s="82" t="s">
        <v>4</v>
      </c>
      <c r="I6" s="82" t="s">
        <v>5</v>
      </c>
      <c r="J6" s="132"/>
      <c r="K6" s="132"/>
      <c r="L6" s="132"/>
      <c r="M6" s="131"/>
      <c r="N6" s="132"/>
      <c r="O6" s="132"/>
      <c r="P6" s="132"/>
      <c r="Q6" s="132"/>
      <c r="R6" s="131"/>
      <c r="S6" s="73">
        <v>43220</v>
      </c>
      <c r="T6" s="84">
        <v>43343</v>
      </c>
      <c r="U6" s="73">
        <v>43434</v>
      </c>
    </row>
    <row r="7" spans="1:21" s="101" customFormat="1" ht="170.25" customHeight="1" x14ac:dyDescent="0.25">
      <c r="A7" s="100">
        <v>1</v>
      </c>
      <c r="B7" s="74" t="s">
        <v>628</v>
      </c>
      <c r="C7" s="99" t="s">
        <v>491</v>
      </c>
      <c r="D7" s="99" t="s">
        <v>492</v>
      </c>
      <c r="E7" s="100" t="s">
        <v>37</v>
      </c>
      <c r="F7" s="99" t="s">
        <v>777</v>
      </c>
      <c r="G7" s="99" t="s">
        <v>70</v>
      </c>
      <c r="H7" s="100" t="s">
        <v>56</v>
      </c>
      <c r="I7" s="100" t="s">
        <v>10</v>
      </c>
      <c r="J7" s="227" t="str">
        <f>+IF(H7="","",VLOOKUP(H7&amp;I7,CONVENCIONESFORMULAS!$H$14:$K$38,4,0))</f>
        <v>A</v>
      </c>
      <c r="K7" s="99" t="s">
        <v>493</v>
      </c>
      <c r="L7" s="99" t="s">
        <v>495</v>
      </c>
      <c r="M7" s="100">
        <v>2</v>
      </c>
      <c r="N7" s="227" t="str">
        <f>+IF(M7="","",IF(M7=0,J7,VLOOKUP(IF(M7=0,J7,IF(AND(H7="CASI SEGURO",M7=1),"PROBABLE",IF(AND(H7="PROBABLE",M7=1),"POSIBLE",IF(AND(H7="POSIBLE",M7=1),"IMPROBABLE",IF(AND(H7="CASI SEGURO",M7=2),"POSIBLE",IF(AND(H7="PROBABLE",M7=2),"IMPROBABLE",IF(AND(H7="POSIBLE",M7=2),"RARO","RARO")))))))&amp;I7,CONVENCIONESFORMULAS!$H$14:$K$38,4,0)))</f>
        <v>B</v>
      </c>
      <c r="O7" s="99" t="s">
        <v>71</v>
      </c>
      <c r="P7" s="99" t="s">
        <v>496</v>
      </c>
      <c r="Q7" s="99" t="s">
        <v>209</v>
      </c>
      <c r="R7" s="99" t="s">
        <v>223</v>
      </c>
      <c r="S7" s="75" t="s">
        <v>951</v>
      </c>
      <c r="T7" s="75" t="s">
        <v>952</v>
      </c>
      <c r="U7" s="75" t="s">
        <v>1133</v>
      </c>
    </row>
    <row r="8" spans="1:21" s="101" customFormat="1" ht="140.25" customHeight="1" x14ac:dyDescent="0.25">
      <c r="A8" s="100">
        <v>2</v>
      </c>
      <c r="B8" s="74" t="s">
        <v>628</v>
      </c>
      <c r="C8" s="99" t="s">
        <v>491</v>
      </c>
      <c r="D8" s="99" t="s">
        <v>497</v>
      </c>
      <c r="E8" s="100" t="s">
        <v>37</v>
      </c>
      <c r="F8" s="99" t="s">
        <v>638</v>
      </c>
      <c r="G8" s="99" t="s">
        <v>498</v>
      </c>
      <c r="H8" s="100" t="s">
        <v>56</v>
      </c>
      <c r="I8" s="100" t="s">
        <v>10</v>
      </c>
      <c r="J8" s="227" t="str">
        <f>+IF(H8="","",VLOOKUP(H8&amp;I8,CONVENCIONESFORMULAS!$H$14:$K$38,4,0))</f>
        <v>A</v>
      </c>
      <c r="K8" s="99" t="s">
        <v>499</v>
      </c>
      <c r="L8" s="99" t="s">
        <v>494</v>
      </c>
      <c r="M8" s="100">
        <v>2</v>
      </c>
      <c r="N8" s="227" t="str">
        <f>+IF(M8="","",IF(M8=0,J8,VLOOKUP(IF(M8=0,J8,IF(AND(H8="CASI SEGURO",M8=1),"PROBABLE",IF(AND(H8="PROBABLE",M8=1),"POSIBLE",IF(AND(H8="POSIBLE",M8=1),"IMPROBABLE",IF(AND(H8="CASI SEGURO",M8=2),"POSIBLE",IF(AND(H8="PROBABLE",M8=2),"IMPROBABLE",IF(AND(H8="POSIBLE",M8=2),"RARO","RARO")))))))&amp;I8,CONVENCIONESFORMULAS!$H$14:$K$38,4,0)))</f>
        <v>B</v>
      </c>
      <c r="O8" s="99" t="s">
        <v>71</v>
      </c>
      <c r="P8" s="99" t="s">
        <v>637</v>
      </c>
      <c r="Q8" s="99" t="s">
        <v>209</v>
      </c>
      <c r="R8" s="99" t="s">
        <v>223</v>
      </c>
      <c r="S8" s="75" t="s">
        <v>953</v>
      </c>
      <c r="T8" s="75" t="s">
        <v>954</v>
      </c>
      <c r="U8" s="75" t="s">
        <v>1134</v>
      </c>
    </row>
    <row r="9" spans="1:21" s="101" customFormat="1" ht="120" customHeight="1" x14ac:dyDescent="0.25">
      <c r="A9" s="100">
        <v>3</v>
      </c>
      <c r="B9" s="74" t="s">
        <v>628</v>
      </c>
      <c r="C9" s="99" t="s">
        <v>72</v>
      </c>
      <c r="D9" s="99" t="s">
        <v>73</v>
      </c>
      <c r="E9" s="100" t="s">
        <v>37</v>
      </c>
      <c r="F9" s="99" t="s">
        <v>74</v>
      </c>
      <c r="G9" s="99" t="s">
        <v>639</v>
      </c>
      <c r="H9" s="100" t="s">
        <v>56</v>
      </c>
      <c r="I9" s="100" t="s">
        <v>10</v>
      </c>
      <c r="J9" s="227" t="str">
        <f>+IF(H9="","",VLOOKUP(H9&amp;I9,CONVENCIONESFORMULAS!$H$14:$K$38,4,0))</f>
        <v>A</v>
      </c>
      <c r="K9" s="99" t="s">
        <v>75</v>
      </c>
      <c r="L9" s="99" t="str">
        <f>'[1]MAPA DE RIESGOS 2017'!L9</f>
        <v>Mensual</v>
      </c>
      <c r="M9" s="100">
        <v>2</v>
      </c>
      <c r="N9" s="227" t="str">
        <f>+IF(M9="","",IF(M9=0,J9,VLOOKUP(IF(M9=0,J9,IF(AND(H9="CASI SEGURO",M9=1),"PROBABLE",IF(AND(H9="PROBABLE",M9=1),"POSIBLE",IF(AND(H9="POSIBLE",M9=1),"IMPROBABLE",IF(AND(H9="CASI SEGURO",M9=2),"POSIBLE",IF(AND(H9="PROBABLE",M9=2),"IMPROBABLE",IF(AND(H9="POSIBLE",M9=2),"RARO","RARO")))))))&amp;I9,CONVENCIONESFORMULAS!$H$14:$K$38,4,0)))</f>
        <v>B</v>
      </c>
      <c r="O9" s="99" t="s">
        <v>71</v>
      </c>
      <c r="P9" s="99" t="s">
        <v>500</v>
      </c>
      <c r="Q9" s="99" t="s">
        <v>209</v>
      </c>
      <c r="R9" s="99" t="s">
        <v>223</v>
      </c>
      <c r="S9" s="75" t="s">
        <v>955</v>
      </c>
      <c r="T9" s="75" t="s">
        <v>955</v>
      </c>
      <c r="U9" s="75" t="s">
        <v>955</v>
      </c>
    </row>
    <row r="10" spans="1:21" s="101" customFormat="1" ht="108" customHeight="1" x14ac:dyDescent="0.25">
      <c r="A10" s="100">
        <v>4</v>
      </c>
      <c r="B10" s="74" t="s">
        <v>628</v>
      </c>
      <c r="C10" s="99" t="s">
        <v>191</v>
      </c>
      <c r="D10" s="99" t="s">
        <v>76</v>
      </c>
      <c r="E10" s="100" t="s">
        <v>37</v>
      </c>
      <c r="F10" s="99" t="s">
        <v>510</v>
      </c>
      <c r="G10" s="99" t="s">
        <v>640</v>
      </c>
      <c r="H10" s="100" t="s">
        <v>56</v>
      </c>
      <c r="I10" s="100" t="s">
        <v>10</v>
      </c>
      <c r="J10" s="227" t="str">
        <f>+IF(H10="","",VLOOKUP(H10&amp;I10,CONVENCIONESFORMULAS!$H$14:$K$38,4,0))</f>
        <v>A</v>
      </c>
      <c r="K10" s="99" t="s">
        <v>501</v>
      </c>
      <c r="L10" s="99" t="s">
        <v>495</v>
      </c>
      <c r="M10" s="100">
        <v>2</v>
      </c>
      <c r="N10" s="227" t="str">
        <f>+IF(M10="","",IF(M10=0,J10,VLOOKUP(IF(M10=0,J10,IF(AND(H10="CASI SEGURO",M10=1),"PROBABLE",IF(AND(H10="PROBABLE",M10=1),"POSIBLE",IF(AND(H10="POSIBLE",M10=1),"IMPROBABLE",IF(AND(H10="CASI SEGURO",M10=2),"POSIBLE",IF(AND(H10="PROBABLE",M10=2),"IMPROBABLE",IF(AND(H10="POSIBLE",M10=2),"RARO","RARO")))))))&amp;I10,CONVENCIONESFORMULAS!$H$14:$K$38,4,0)))</f>
        <v>B</v>
      </c>
      <c r="O10" s="99" t="s">
        <v>71</v>
      </c>
      <c r="P10" s="99" t="s">
        <v>502</v>
      </c>
      <c r="Q10" s="99" t="s">
        <v>209</v>
      </c>
      <c r="R10" s="99" t="s">
        <v>223</v>
      </c>
      <c r="S10" s="75" t="s">
        <v>956</v>
      </c>
      <c r="T10" s="75" t="s">
        <v>957</v>
      </c>
      <c r="U10" s="75" t="s">
        <v>1135</v>
      </c>
    </row>
    <row r="11" spans="1:21" s="101" customFormat="1" ht="106.5" customHeight="1" x14ac:dyDescent="0.25">
      <c r="A11" s="100">
        <v>5</v>
      </c>
      <c r="B11" s="74" t="s">
        <v>628</v>
      </c>
      <c r="C11" s="99" t="s">
        <v>503</v>
      </c>
      <c r="D11" s="99" t="s">
        <v>79</v>
      </c>
      <c r="E11" s="100" t="s">
        <v>37</v>
      </c>
      <c r="F11" s="76" t="s">
        <v>511</v>
      </c>
      <c r="G11" s="99" t="s">
        <v>639</v>
      </c>
      <c r="H11" s="100" t="s">
        <v>56</v>
      </c>
      <c r="I11" s="100" t="s">
        <v>10</v>
      </c>
      <c r="J11" s="227" t="str">
        <f>+IF(H11="","",VLOOKUP(H11&amp;I11,CONVENCIONESFORMULAS!$H$14:$K$38,4,0))</f>
        <v>A</v>
      </c>
      <c r="K11" s="99" t="s">
        <v>641</v>
      </c>
      <c r="L11" s="99" t="s">
        <v>495</v>
      </c>
      <c r="M11" s="100">
        <v>2</v>
      </c>
      <c r="N11" s="227" t="str">
        <f>+IF(M11="","",IF(M11=0,J11,VLOOKUP(IF(M11=0,J11,IF(AND(H11="CASI SEGURO",M11=1),"PROBABLE",IF(AND(H11="PROBABLE",M11=1),"POSIBLE",IF(AND(H11="POSIBLE",M11=1),"IMPROBABLE",IF(AND(H11="CASI SEGURO",M11=2),"POSIBLE",IF(AND(H11="PROBABLE",M11=2),"IMPROBABLE",IF(AND(H11="POSIBLE",M11=2),"RARO","RARO")))))))&amp;I11,CONVENCIONESFORMULAS!$H$14:$K$38,4,0)))</f>
        <v>B</v>
      </c>
      <c r="O11" s="99" t="s">
        <v>71</v>
      </c>
      <c r="P11" s="99" t="s">
        <v>965</v>
      </c>
      <c r="Q11" s="99" t="s">
        <v>209</v>
      </c>
      <c r="R11" s="99" t="s">
        <v>223</v>
      </c>
      <c r="S11" s="75" t="s">
        <v>958</v>
      </c>
      <c r="T11" s="75" t="s">
        <v>966</v>
      </c>
      <c r="U11" s="228" t="s">
        <v>1136</v>
      </c>
    </row>
    <row r="12" spans="1:21" s="101" customFormat="1" ht="189.75" customHeight="1" x14ac:dyDescent="0.25">
      <c r="A12" s="100">
        <v>6</v>
      </c>
      <c r="B12" s="74" t="s">
        <v>628</v>
      </c>
      <c r="C12" s="99" t="s">
        <v>504</v>
      </c>
      <c r="D12" s="99" t="s">
        <v>643</v>
      </c>
      <c r="E12" s="100" t="s">
        <v>38</v>
      </c>
      <c r="F12" s="99" t="s">
        <v>642</v>
      </c>
      <c r="G12" s="99" t="s">
        <v>640</v>
      </c>
      <c r="H12" s="100" t="s">
        <v>56</v>
      </c>
      <c r="I12" s="100" t="s">
        <v>10</v>
      </c>
      <c r="J12" s="227" t="str">
        <f>+IF(H12="","",VLOOKUP(H12&amp;I12,CONVENCIONESFORMULAS!$H$14:$K$38,4,0))</f>
        <v>A</v>
      </c>
      <c r="K12" s="99" t="s">
        <v>505</v>
      </c>
      <c r="L12" s="99" t="s">
        <v>495</v>
      </c>
      <c r="M12" s="100">
        <v>2</v>
      </c>
      <c r="N12" s="227" t="str">
        <f>+IF(M12="","",IF(M12=0,J12,VLOOKUP(IF(M12=0,J12,IF(AND(H12="CASI SEGURO",M12=1),"PROBABLE",IF(AND(H12="PROBABLE",M12=1),"POSIBLE",IF(AND(H12="POSIBLE",M12=1),"IMPROBABLE",IF(AND(H12="CASI SEGURO",M12=2),"POSIBLE",IF(AND(H12="PROBABLE",M12=2),"IMPROBABLE",IF(AND(H12="POSIBLE",M12=2),"RARO","RARO")))))))&amp;I12,CONVENCIONESFORMULAS!$H$14:$K$38,4,0)))</f>
        <v>B</v>
      </c>
      <c r="O12" s="99" t="s">
        <v>71</v>
      </c>
      <c r="P12" s="99" t="s">
        <v>512</v>
      </c>
      <c r="Q12" s="99" t="s">
        <v>209</v>
      </c>
      <c r="R12" s="99" t="s">
        <v>223</v>
      </c>
      <c r="S12" s="75" t="s">
        <v>959</v>
      </c>
      <c r="T12" s="75" t="s">
        <v>960</v>
      </c>
      <c r="U12" s="75" t="s">
        <v>1137</v>
      </c>
    </row>
    <row r="13" spans="1:21" s="101" customFormat="1" ht="201.75" customHeight="1" x14ac:dyDescent="0.25">
      <c r="A13" s="100">
        <v>7</v>
      </c>
      <c r="B13" s="74" t="s">
        <v>628</v>
      </c>
      <c r="C13" s="99" t="s">
        <v>77</v>
      </c>
      <c r="D13" s="99" t="s">
        <v>81</v>
      </c>
      <c r="E13" s="100" t="s">
        <v>634</v>
      </c>
      <c r="F13" s="99" t="s">
        <v>644</v>
      </c>
      <c r="G13" s="99" t="s">
        <v>78</v>
      </c>
      <c r="H13" s="100" t="s">
        <v>56</v>
      </c>
      <c r="I13" s="100" t="s">
        <v>10</v>
      </c>
      <c r="J13" s="227" t="str">
        <f>+IF(H13="","",VLOOKUP(H13&amp;I13,CONVENCIONESFORMULAS!$H$14:$K$38,4,0))</f>
        <v>A</v>
      </c>
      <c r="K13" s="99" t="s">
        <v>82</v>
      </c>
      <c r="L13" s="99" t="str">
        <f>'[1]MAPA DE RIESGOS 2017'!L13</f>
        <v>Permanente</v>
      </c>
      <c r="M13" s="100">
        <v>2</v>
      </c>
      <c r="N13" s="227" t="str">
        <f>+IF(M13="","",IF(M13=0,J13,VLOOKUP(IF(M13=0,J13,IF(AND(H13="CASI SEGURO",M13=1),"PROBABLE",IF(AND(H13="PROBABLE",M13=1),"POSIBLE",IF(AND(H13="POSIBLE",M13=1),"IMPROBABLE",IF(AND(H13="CASI SEGURO",M13=2),"POSIBLE",IF(AND(H13="PROBABLE",M13=2),"IMPROBABLE",IF(AND(H13="POSIBLE",M13=2),"RARO","RARO")))))))&amp;I13,CONVENCIONESFORMULAS!$H$14:$K$38,4,0)))</f>
        <v>B</v>
      </c>
      <c r="O13" s="99" t="s">
        <v>71</v>
      </c>
      <c r="P13" s="99" t="s">
        <v>80</v>
      </c>
      <c r="Q13" s="99" t="s">
        <v>215</v>
      </c>
      <c r="R13" s="99" t="s">
        <v>223</v>
      </c>
      <c r="S13" s="75" t="s">
        <v>967</v>
      </c>
      <c r="T13" s="75" t="s">
        <v>968</v>
      </c>
      <c r="U13" s="75" t="s">
        <v>1138</v>
      </c>
    </row>
    <row r="14" spans="1:21" s="101" customFormat="1" ht="199.5" customHeight="1" x14ac:dyDescent="0.25">
      <c r="A14" s="100">
        <v>8</v>
      </c>
      <c r="B14" s="74" t="s">
        <v>628</v>
      </c>
      <c r="C14" s="99" t="s">
        <v>189</v>
      </c>
      <c r="D14" s="99" t="s">
        <v>645</v>
      </c>
      <c r="E14" s="100" t="s">
        <v>240</v>
      </c>
      <c r="F14" s="99" t="s">
        <v>506</v>
      </c>
      <c r="G14" s="99" t="s">
        <v>190</v>
      </c>
      <c r="H14" s="100" t="s">
        <v>56</v>
      </c>
      <c r="I14" s="100" t="s">
        <v>61</v>
      </c>
      <c r="J14" s="227" t="str">
        <f>+IF(H14="","",VLOOKUP(H14&amp;I14,CONVENCIONESFORMULAS!$H$14:$K$38,4,0))</f>
        <v>A</v>
      </c>
      <c r="K14" s="99" t="s">
        <v>507</v>
      </c>
      <c r="L14" s="99" t="s">
        <v>495</v>
      </c>
      <c r="M14" s="100">
        <v>2</v>
      </c>
      <c r="N14" s="227" t="str">
        <f>+IF(M14="","",IF(M14=0,J14,VLOOKUP(IF(M14=0,J14,IF(AND(H14="CASI SEGURO",M14=1),"PROBABLE",IF(AND(H14="PROBABLE",M14=1),"POSIBLE",IF(AND(H14="POSIBLE",M14=1),"IMPROBABLE",IF(AND(H14="CASI SEGURO",M14=2),"POSIBLE",IF(AND(H14="PROBABLE",M14=2),"IMPROBABLE",IF(AND(H14="POSIBLE",M14=2),"RARO","RARO")))))))&amp;I14,CONVENCIONESFORMULAS!$H$14:$K$38,4,0)))</f>
        <v>M</v>
      </c>
      <c r="O14" s="99" t="s">
        <v>83</v>
      </c>
      <c r="P14" s="99" t="s">
        <v>508</v>
      </c>
      <c r="Q14" s="229" t="s">
        <v>215</v>
      </c>
      <c r="R14" s="99" t="s">
        <v>223</v>
      </c>
      <c r="S14" s="75" t="s">
        <v>961</v>
      </c>
      <c r="T14" s="75" t="s">
        <v>962</v>
      </c>
      <c r="U14" s="75" t="s">
        <v>1139</v>
      </c>
    </row>
    <row r="15" spans="1:21" s="101" customFormat="1" ht="178.5" customHeight="1" x14ac:dyDescent="0.25">
      <c r="A15" s="100">
        <v>9</v>
      </c>
      <c r="B15" s="74" t="s">
        <v>628</v>
      </c>
      <c r="C15" s="99" t="s">
        <v>191</v>
      </c>
      <c r="D15" s="99" t="s">
        <v>646</v>
      </c>
      <c r="E15" s="100" t="s">
        <v>240</v>
      </c>
      <c r="F15" s="99" t="s">
        <v>513</v>
      </c>
      <c r="G15" s="99" t="s">
        <v>514</v>
      </c>
      <c r="H15" s="100" t="s">
        <v>56</v>
      </c>
      <c r="I15" s="100" t="s">
        <v>61</v>
      </c>
      <c r="J15" s="227" t="str">
        <f>+IF(H15="","",VLOOKUP(H15&amp;I15,CONVENCIONESFORMULAS!$H$14:$K$38,4,0))</f>
        <v>A</v>
      </c>
      <c r="K15" s="99" t="s">
        <v>509</v>
      </c>
      <c r="L15" s="99" t="s">
        <v>495</v>
      </c>
      <c r="M15" s="100">
        <v>2</v>
      </c>
      <c r="N15" s="227" t="str">
        <f>+IF(M15="","",IF(M15=0,J15,VLOOKUP(IF(M15=0,J15,IF(AND(H15="CASI SEGURO",M15=1),"PROBABLE",IF(AND(H15="PROBABLE",M15=1),"POSIBLE",IF(AND(H15="POSIBLE",M15=1),"IMPROBABLE",IF(AND(H15="CASI SEGURO",M15=2),"POSIBLE",IF(AND(H15="PROBABLE",M15=2),"IMPROBABLE",IF(AND(H15="POSIBLE",M15=2),"RARO","RARO")))))))&amp;I15,CONVENCIONESFORMULAS!$H$14:$K$38,4,0)))</f>
        <v>M</v>
      </c>
      <c r="O15" s="99" t="s">
        <v>83</v>
      </c>
      <c r="P15" s="99" t="s">
        <v>969</v>
      </c>
      <c r="Q15" s="229" t="s">
        <v>215</v>
      </c>
      <c r="R15" s="99" t="s">
        <v>223</v>
      </c>
      <c r="S15" s="75" t="s">
        <v>963</v>
      </c>
      <c r="T15" s="75" t="s">
        <v>964</v>
      </c>
      <c r="U15" s="75" t="s">
        <v>1140</v>
      </c>
    </row>
    <row r="16" spans="1:21" s="101" customFormat="1" ht="309" customHeight="1" x14ac:dyDescent="0.25">
      <c r="A16" s="100">
        <v>10</v>
      </c>
      <c r="B16" s="74" t="s">
        <v>630</v>
      </c>
      <c r="C16" s="99" t="s">
        <v>459</v>
      </c>
      <c r="D16" s="99" t="s">
        <v>790</v>
      </c>
      <c r="E16" s="100" t="s">
        <v>37</v>
      </c>
      <c r="F16" s="99" t="s">
        <v>460</v>
      </c>
      <c r="G16" s="99" t="s">
        <v>615</v>
      </c>
      <c r="H16" s="100" t="s">
        <v>56</v>
      </c>
      <c r="I16" s="100" t="s">
        <v>61</v>
      </c>
      <c r="J16" s="227" t="str">
        <f>+IF(H16="","",VLOOKUP(H16&amp;I16,CONVENCIONESFORMULAS!$H$14:$K$38,4,0))</f>
        <v>A</v>
      </c>
      <c r="K16" s="99" t="s">
        <v>727</v>
      </c>
      <c r="L16" s="229" t="s">
        <v>728</v>
      </c>
      <c r="M16" s="100">
        <v>1</v>
      </c>
      <c r="N16" s="227" t="str">
        <f>+IF(M16="","",IF(M16=0,J16,VLOOKUP(IF(M16=0,J16,IF(AND(H16="CASI SEGURO",M16=1),"PROBABLE",IF(AND(H16="PROBABLE",M16=1),"POSIBLE",IF(AND(H16="POSIBLE",M16=1),"IMPROBABLE",IF(AND(H16="CASI SEGURO",M16=2),"POSIBLE",IF(AND(H16="PROBABLE",M16=2),"IMPROBABLE",IF(AND(H16="POSIBLE",M16=2),"RARO","RARO")))))))&amp;I16,CONVENCIONESFORMULAS!$H$14:$K$38,4,0)))</f>
        <v>A</v>
      </c>
      <c r="O16" s="99" t="s">
        <v>83</v>
      </c>
      <c r="P16" s="99" t="s">
        <v>610</v>
      </c>
      <c r="Q16" s="229" t="s">
        <v>546</v>
      </c>
      <c r="R16" s="230" t="s">
        <v>220</v>
      </c>
      <c r="S16" s="75" t="s">
        <v>841</v>
      </c>
      <c r="T16" s="231" t="s">
        <v>970</v>
      </c>
      <c r="U16" s="99" t="s">
        <v>1112</v>
      </c>
    </row>
    <row r="17" spans="1:21" s="101" customFormat="1" ht="190.5" customHeight="1" x14ac:dyDescent="0.25">
      <c r="A17" s="100">
        <v>11</v>
      </c>
      <c r="B17" s="74" t="s">
        <v>630</v>
      </c>
      <c r="C17" s="99" t="s">
        <v>461</v>
      </c>
      <c r="D17" s="99" t="s">
        <v>791</v>
      </c>
      <c r="E17" s="100" t="s">
        <v>37</v>
      </c>
      <c r="F17" s="99" t="s">
        <v>462</v>
      </c>
      <c r="G17" s="99" t="s">
        <v>463</v>
      </c>
      <c r="H17" s="100" t="s">
        <v>55</v>
      </c>
      <c r="I17" s="100" t="s">
        <v>10</v>
      </c>
      <c r="J17" s="227" t="str">
        <f>+IF(H17="","",VLOOKUP(H17&amp;I17,CONVENCIONESFORMULAS!$H$14:$K$38,4,0))</f>
        <v>A</v>
      </c>
      <c r="K17" s="99" t="s">
        <v>647</v>
      </c>
      <c r="L17" s="229" t="s">
        <v>215</v>
      </c>
      <c r="M17" s="100">
        <v>1</v>
      </c>
      <c r="N17" s="227" t="str">
        <f>+IF(M17="","",IF(M17=0,J17,VLOOKUP(IF(M17=0,J17,IF(AND(H17="CASI SEGURO",M17=1),"PROBABLE",IF(AND(H17="PROBABLE",M17=1),"POSIBLE",IF(AND(H17="POSIBLE",M17=1),"IMPROBABLE",IF(AND(H17="CASI SEGURO",M17=2),"POSIBLE",IF(AND(H17="PROBABLE",M17=2),"IMPROBABLE",IF(AND(H17="POSIBLE",M17=2),"RARO","RARO")))))))&amp;I17,CONVENCIONESFORMULAS!$H$14:$K$38,4,0)))</f>
        <v>A</v>
      </c>
      <c r="O17" s="99" t="s">
        <v>83</v>
      </c>
      <c r="P17" s="99" t="s">
        <v>611</v>
      </c>
      <c r="Q17" s="229" t="s">
        <v>612</v>
      </c>
      <c r="R17" s="230" t="s">
        <v>220</v>
      </c>
      <c r="S17" s="75" t="s">
        <v>842</v>
      </c>
      <c r="T17" s="232" t="s">
        <v>971</v>
      </c>
      <c r="U17" s="99" t="s">
        <v>1113</v>
      </c>
    </row>
    <row r="18" spans="1:21" s="101" customFormat="1" ht="174.75" customHeight="1" x14ac:dyDescent="0.25">
      <c r="A18" s="100">
        <v>12</v>
      </c>
      <c r="B18" s="74" t="s">
        <v>630</v>
      </c>
      <c r="C18" s="99" t="s">
        <v>464</v>
      </c>
      <c r="D18" s="99" t="s">
        <v>465</v>
      </c>
      <c r="E18" s="100" t="s">
        <v>37</v>
      </c>
      <c r="F18" s="99" t="s">
        <v>613</v>
      </c>
      <c r="G18" s="99" t="s">
        <v>466</v>
      </c>
      <c r="H18" s="100" t="s">
        <v>56</v>
      </c>
      <c r="I18" s="100" t="s">
        <v>61</v>
      </c>
      <c r="J18" s="227" t="str">
        <f>+IF(H18="","",VLOOKUP(H18&amp;I18,CONVENCIONESFORMULAS!$H$14:$K$38,4,0))</f>
        <v>A</v>
      </c>
      <c r="K18" s="99" t="s">
        <v>467</v>
      </c>
      <c r="L18" s="229" t="s">
        <v>215</v>
      </c>
      <c r="M18" s="100">
        <v>2</v>
      </c>
      <c r="N18" s="227" t="str">
        <f>+IF(M18="","",IF(M18=0,J18,VLOOKUP(IF(M18=0,J18,IF(AND(H18="CASI SEGURO",M18=1),"PROBABLE",IF(AND(H18="PROBABLE",M18=1),"POSIBLE",IF(AND(H18="POSIBLE",M18=1),"IMPROBABLE",IF(AND(H18="CASI SEGURO",M18=2),"POSIBLE",IF(AND(H18="PROBABLE",M18=2),"IMPROBABLE",IF(AND(H18="POSIBLE",M18=2),"RARO","RARO")))))))&amp;I18,CONVENCIONESFORMULAS!$H$14:$K$38,4,0)))</f>
        <v>M</v>
      </c>
      <c r="O18" s="99" t="s">
        <v>83</v>
      </c>
      <c r="P18" s="99" t="s">
        <v>614</v>
      </c>
      <c r="Q18" s="229" t="s">
        <v>372</v>
      </c>
      <c r="R18" s="230" t="s">
        <v>220</v>
      </c>
      <c r="S18" s="75" t="s">
        <v>843</v>
      </c>
      <c r="T18" s="233" t="s">
        <v>972</v>
      </c>
      <c r="U18" s="99" t="s">
        <v>1114</v>
      </c>
    </row>
    <row r="19" spans="1:21" s="101" customFormat="1" ht="192.75" customHeight="1" x14ac:dyDescent="0.25">
      <c r="A19" s="100">
        <v>13</v>
      </c>
      <c r="B19" s="74" t="s">
        <v>629</v>
      </c>
      <c r="C19" s="99" t="s">
        <v>295</v>
      </c>
      <c r="D19" s="99" t="s">
        <v>648</v>
      </c>
      <c r="E19" s="100" t="s">
        <v>633</v>
      </c>
      <c r="F19" s="99" t="s">
        <v>296</v>
      </c>
      <c r="G19" s="99" t="s">
        <v>297</v>
      </c>
      <c r="H19" s="100" t="s">
        <v>57</v>
      </c>
      <c r="I19" s="100" t="s">
        <v>60</v>
      </c>
      <c r="J19" s="227" t="str">
        <f>+IF(H19="","",VLOOKUP(H19&amp;I19,CONVENCIONESFORMULAS!$H$14:$K$38,4,0))</f>
        <v>B</v>
      </c>
      <c r="K19" s="99" t="s">
        <v>298</v>
      </c>
      <c r="L19" s="229" t="s">
        <v>212</v>
      </c>
      <c r="M19" s="100">
        <v>2</v>
      </c>
      <c r="N19" s="227" t="str">
        <f>+IF(M19="","",IF(M19=0,J19,VLOOKUP(IF(M19=0,J19,IF(AND(H19="CASI SEGURO",M19=1),"PROBABLE",IF(AND(H19="PROBABLE",M19=1),"POSIBLE",IF(AND(H19="POSIBLE",M19=1),"IMPROBABLE",IF(AND(H19="CASI SEGURO",M19=2),"POSIBLE",IF(AND(H19="PROBABLE",M19=2),"IMPROBABLE",IF(AND(H19="POSIBLE",M19=2),"RARO","RARO")))))))&amp;I19,CONVENCIONESFORMULAS!$H$14:$K$38,4,0)))</f>
        <v>B</v>
      </c>
      <c r="O19" s="99" t="s">
        <v>71</v>
      </c>
      <c r="P19" s="99"/>
      <c r="Q19" s="229"/>
      <c r="R19" s="230" t="s">
        <v>220</v>
      </c>
      <c r="S19" s="229" t="s">
        <v>932</v>
      </c>
      <c r="T19" s="103" t="s">
        <v>1056</v>
      </c>
      <c r="U19" s="233" t="s">
        <v>1115</v>
      </c>
    </row>
    <row r="20" spans="1:21" s="101" customFormat="1" ht="144.75" customHeight="1" x14ac:dyDescent="0.25">
      <c r="A20" s="100">
        <v>14</v>
      </c>
      <c r="B20" s="74" t="s">
        <v>629</v>
      </c>
      <c r="C20" s="99" t="s">
        <v>299</v>
      </c>
      <c r="D20" s="99" t="s">
        <v>84</v>
      </c>
      <c r="E20" s="100" t="s">
        <v>37</v>
      </c>
      <c r="F20" s="99" t="s">
        <v>649</v>
      </c>
      <c r="G20" s="99" t="s">
        <v>650</v>
      </c>
      <c r="H20" s="100" t="s">
        <v>56</v>
      </c>
      <c r="I20" s="100" t="s">
        <v>61</v>
      </c>
      <c r="J20" s="227" t="str">
        <f>+IF(H20="","",VLOOKUP(H20&amp;I20,CONVENCIONESFORMULAS!$H$14:$K$38,4,0))</f>
        <v>A</v>
      </c>
      <c r="K20" s="99" t="s">
        <v>483</v>
      </c>
      <c r="L20" s="99" t="s">
        <v>300</v>
      </c>
      <c r="M20" s="100">
        <v>2</v>
      </c>
      <c r="N20" s="227" t="str">
        <f>+IF(M20="","",IF(M20=0,J20,VLOOKUP(IF(M20=0,J20,IF(AND(H20="CASI SEGURO",M20=1),"PROBABLE",IF(AND(H20="PROBABLE",M20=1),"POSIBLE",IF(AND(H20="POSIBLE",M20=1),"IMPROBABLE",IF(AND(H20="CASI SEGURO",M20=2),"POSIBLE",IF(AND(H20="PROBABLE",M20=2),"IMPROBABLE",IF(AND(H20="POSIBLE",M20=2),"RARO","RARO")))))))&amp;I20,CONVENCIONESFORMULAS!$H$14:$K$38,4,0)))</f>
        <v>M</v>
      </c>
      <c r="O20" s="99" t="s">
        <v>83</v>
      </c>
      <c r="P20" s="99" t="s">
        <v>301</v>
      </c>
      <c r="Q20" s="229">
        <v>43465</v>
      </c>
      <c r="R20" s="230" t="s">
        <v>220</v>
      </c>
      <c r="S20" s="229" t="s">
        <v>933</v>
      </c>
      <c r="T20" s="103" t="s">
        <v>1062</v>
      </c>
      <c r="U20" s="233" t="s">
        <v>1116</v>
      </c>
    </row>
    <row r="21" spans="1:21" s="101" customFormat="1" ht="143.25" customHeight="1" x14ac:dyDescent="0.25">
      <c r="A21" s="100">
        <v>15</v>
      </c>
      <c r="B21" s="74" t="s">
        <v>629</v>
      </c>
      <c r="C21" s="99" t="s">
        <v>302</v>
      </c>
      <c r="D21" s="99" t="s">
        <v>484</v>
      </c>
      <c r="E21" s="100" t="s">
        <v>37</v>
      </c>
      <c r="F21" s="99" t="s">
        <v>303</v>
      </c>
      <c r="G21" s="99" t="s">
        <v>485</v>
      </c>
      <c r="H21" s="100" t="s">
        <v>56</v>
      </c>
      <c r="I21" s="100" t="s">
        <v>61</v>
      </c>
      <c r="J21" s="227" t="str">
        <f>+IF(H21="","",VLOOKUP(H21&amp;I21,CONVENCIONESFORMULAS!$H$14:$K$38,4,0))</f>
        <v>A</v>
      </c>
      <c r="K21" s="99" t="s">
        <v>486</v>
      </c>
      <c r="L21" s="229" t="s">
        <v>215</v>
      </c>
      <c r="M21" s="100">
        <v>2</v>
      </c>
      <c r="N21" s="227" t="str">
        <f>+IF(M21="","",IF(M21=0,J21,VLOOKUP(IF(M21=0,J21,IF(AND(H21="CASI SEGURO",M21=1),"PROBABLE",IF(AND(H21="PROBABLE",M21=1),"POSIBLE",IF(AND(H21="POSIBLE",M21=1),"IMPROBABLE",IF(AND(H21="CASI SEGURO",M21=2),"POSIBLE",IF(AND(H21="PROBABLE",M21=2),"IMPROBABLE",IF(AND(H21="POSIBLE",M21=2),"RARO","RARO")))))))&amp;I21,CONVENCIONESFORMULAS!$H$14:$K$38,4,0)))</f>
        <v>M</v>
      </c>
      <c r="O21" s="99" t="s">
        <v>83</v>
      </c>
      <c r="P21" s="99" t="s">
        <v>487</v>
      </c>
      <c r="Q21" s="229" t="s">
        <v>215</v>
      </c>
      <c r="R21" s="230" t="s">
        <v>220</v>
      </c>
      <c r="S21" s="229" t="s">
        <v>934</v>
      </c>
      <c r="T21" s="103" t="s">
        <v>1063</v>
      </c>
      <c r="U21" s="75" t="s">
        <v>1117</v>
      </c>
    </row>
    <row r="22" spans="1:21" s="101" customFormat="1" ht="186.75" customHeight="1" x14ac:dyDescent="0.25">
      <c r="A22" s="100">
        <v>16</v>
      </c>
      <c r="B22" s="74" t="s">
        <v>629</v>
      </c>
      <c r="C22" s="99" t="s">
        <v>304</v>
      </c>
      <c r="D22" s="99" t="s">
        <v>305</v>
      </c>
      <c r="E22" s="100" t="s">
        <v>240</v>
      </c>
      <c r="F22" s="99" t="s">
        <v>306</v>
      </c>
      <c r="G22" s="99" t="s">
        <v>488</v>
      </c>
      <c r="H22" s="100" t="s">
        <v>56</v>
      </c>
      <c r="I22" s="100" t="s">
        <v>61</v>
      </c>
      <c r="J22" s="227" t="str">
        <f>+IF(H22="","",VLOOKUP(H22&amp;I22,CONVENCIONESFORMULAS!$H$14:$K$38,4,0))</f>
        <v>A</v>
      </c>
      <c r="K22" s="99" t="s">
        <v>489</v>
      </c>
      <c r="L22" s="99" t="s">
        <v>307</v>
      </c>
      <c r="M22" s="100">
        <v>2</v>
      </c>
      <c r="N22" s="227" t="str">
        <f>+IF(M22="","",IF(M22=0,J22,VLOOKUP(IF(M22=0,J22,IF(AND(H22="CASI SEGURO",M22=1),"PROBABLE",IF(AND(H22="PROBABLE",M22=1),"POSIBLE",IF(AND(H22="POSIBLE",M22=1),"IMPROBABLE",IF(AND(H22="CASI SEGURO",M22=2),"POSIBLE",IF(AND(H22="PROBABLE",M22=2),"IMPROBABLE",IF(AND(H22="POSIBLE",M22=2),"RARO","RARO")))))))&amp;I22,CONVENCIONESFORMULAS!$H$14:$K$38,4,0)))</f>
        <v>M</v>
      </c>
      <c r="O22" s="99" t="s">
        <v>83</v>
      </c>
      <c r="P22" s="99" t="s">
        <v>490</v>
      </c>
      <c r="Q22" s="229" t="s">
        <v>215</v>
      </c>
      <c r="R22" s="230" t="s">
        <v>220</v>
      </c>
      <c r="S22" s="229" t="s">
        <v>935</v>
      </c>
      <c r="T22" s="103" t="s">
        <v>1057</v>
      </c>
      <c r="U22" s="233" t="s">
        <v>1118</v>
      </c>
    </row>
    <row r="23" spans="1:21" s="101" customFormat="1" ht="141" customHeight="1" x14ac:dyDescent="0.25">
      <c r="A23" s="100">
        <v>17</v>
      </c>
      <c r="B23" s="74" t="s">
        <v>623</v>
      </c>
      <c r="C23" s="99" t="s">
        <v>281</v>
      </c>
      <c r="D23" s="79" t="s">
        <v>793</v>
      </c>
      <c r="E23" s="100" t="s">
        <v>633</v>
      </c>
      <c r="F23" s="79" t="s">
        <v>794</v>
      </c>
      <c r="G23" s="99" t="s">
        <v>284</v>
      </c>
      <c r="H23" s="100" t="s">
        <v>56</v>
      </c>
      <c r="I23" s="100" t="s">
        <v>61</v>
      </c>
      <c r="J23" s="227" t="str">
        <f>+IF(H23="","",VLOOKUP(H23&amp;I23,CONVENCIONESFORMULAS!$H$14:$K$38,4,0))</f>
        <v>A</v>
      </c>
      <c r="K23" s="99" t="s">
        <v>285</v>
      </c>
      <c r="L23" s="99" t="s">
        <v>214</v>
      </c>
      <c r="M23" s="100">
        <v>2</v>
      </c>
      <c r="N23" s="227" t="str">
        <f>+IF(M23="","",IF(M23=0,J23,VLOOKUP(IF(M23=0,J23,IF(AND(H23="CASI SEGURO",M23=1),"PROBABLE",IF(AND(H23="PROBABLE",M23=1),"POSIBLE",IF(AND(H23="POSIBLE",M23=1),"IMPROBABLE",IF(AND(H23="CASI SEGURO",M23=2),"POSIBLE",IF(AND(H23="PROBABLE",M23=2),"IMPROBABLE",IF(AND(H23="POSIBLE",M23=2),"RARO","RARO")))))))&amp;I23,CONVENCIONESFORMULAS!$H$14:$K$38,4,0)))</f>
        <v>M</v>
      </c>
      <c r="O23" s="99" t="s">
        <v>71</v>
      </c>
      <c r="P23" s="99"/>
      <c r="Q23" s="99"/>
      <c r="R23" s="230" t="s">
        <v>224</v>
      </c>
      <c r="S23" s="234" t="s">
        <v>829</v>
      </c>
      <c r="T23" s="103" t="s">
        <v>1030</v>
      </c>
      <c r="U23" s="75" t="s">
        <v>1170</v>
      </c>
    </row>
    <row r="24" spans="1:21" s="101" customFormat="1" ht="360.75" customHeight="1" x14ac:dyDescent="0.25">
      <c r="A24" s="100">
        <v>18</v>
      </c>
      <c r="B24" s="74" t="s">
        <v>623</v>
      </c>
      <c r="C24" s="99" t="s">
        <v>286</v>
      </c>
      <c r="D24" s="99" t="s">
        <v>792</v>
      </c>
      <c r="E24" s="100" t="s">
        <v>634</v>
      </c>
      <c r="F24" s="79" t="s">
        <v>795</v>
      </c>
      <c r="G24" s="99" t="s">
        <v>796</v>
      </c>
      <c r="H24" s="100" t="s">
        <v>56</v>
      </c>
      <c r="I24" s="100" t="s">
        <v>61</v>
      </c>
      <c r="J24" s="227" t="str">
        <f>+IF(H24="","",VLOOKUP(H24&amp;I24,CONVENCIONESFORMULAS!$H$14:$K$38,4,0))</f>
        <v>A</v>
      </c>
      <c r="K24" s="99" t="s">
        <v>797</v>
      </c>
      <c r="L24" s="99" t="s">
        <v>214</v>
      </c>
      <c r="M24" s="100">
        <v>2</v>
      </c>
      <c r="N24" s="227" t="str">
        <f>+IF(M24="","",IF(M24=0,J24,VLOOKUP(IF(M24=0,J24,IF(AND(H24="CASI SEGURO",M24=1),"PROBABLE",IF(AND(H24="PROBABLE",M24=1),"POSIBLE",IF(AND(H24="POSIBLE",M24=1),"IMPROBABLE",IF(AND(H24="CASI SEGURO",M24=2),"POSIBLE",IF(AND(H24="PROBABLE",M24=2),"IMPROBABLE",IF(AND(H24="POSIBLE",M24=2),"RARO","RARO")))))))&amp;I24,CONVENCIONESFORMULAS!$H$14:$K$38,4,0)))</f>
        <v>M</v>
      </c>
      <c r="O24" s="99" t="s">
        <v>71</v>
      </c>
      <c r="P24" s="99"/>
      <c r="Q24" s="99"/>
      <c r="R24" s="230" t="s">
        <v>225</v>
      </c>
      <c r="S24" s="234" t="s">
        <v>830</v>
      </c>
      <c r="T24" s="75" t="s">
        <v>1031</v>
      </c>
      <c r="U24" s="75" t="s">
        <v>1170</v>
      </c>
    </row>
    <row r="25" spans="1:21" s="101" customFormat="1" ht="189.75" customHeight="1" x14ac:dyDescent="0.25">
      <c r="A25" s="100">
        <v>19</v>
      </c>
      <c r="B25" s="74" t="s">
        <v>623</v>
      </c>
      <c r="C25" s="99" t="s">
        <v>282</v>
      </c>
      <c r="D25" s="99" t="s">
        <v>287</v>
      </c>
      <c r="E25" s="100" t="s">
        <v>37</v>
      </c>
      <c r="F25" s="99" t="s">
        <v>288</v>
      </c>
      <c r="G25" s="99" t="s">
        <v>289</v>
      </c>
      <c r="H25" s="100" t="s">
        <v>56</v>
      </c>
      <c r="I25" s="100" t="s">
        <v>61</v>
      </c>
      <c r="J25" s="227" t="str">
        <f>+IF(H25="","",VLOOKUP(H25&amp;I25,CONVENCIONESFORMULAS!$H$14:$K$38,4,0))</f>
        <v>A</v>
      </c>
      <c r="K25" s="99" t="s">
        <v>290</v>
      </c>
      <c r="L25" s="99" t="s">
        <v>213</v>
      </c>
      <c r="M25" s="100">
        <v>2</v>
      </c>
      <c r="N25" s="227" t="str">
        <f>+IF(M25="","",IF(M25=0,J25,VLOOKUP(IF(M25=0,J25,IF(AND(H25="CASI SEGURO",M25=1),"PROBABLE",IF(AND(H25="PROBABLE",M25=1),"POSIBLE",IF(AND(H25="POSIBLE",M25=1),"IMPROBABLE",IF(AND(H25="CASI SEGURO",M25=2),"POSIBLE",IF(AND(H25="PROBABLE",M25=2),"IMPROBABLE",IF(AND(H25="POSIBLE",M25=2),"RARO","RARO")))))))&amp;I25,CONVENCIONESFORMULAS!$H$14:$K$38,4,0)))</f>
        <v>M</v>
      </c>
      <c r="O25" s="99" t="s">
        <v>71</v>
      </c>
      <c r="P25" s="99"/>
      <c r="Q25" s="99"/>
      <c r="R25" s="230" t="s">
        <v>224</v>
      </c>
      <c r="S25" s="103" t="s">
        <v>832</v>
      </c>
      <c r="T25" s="103" t="s">
        <v>1032</v>
      </c>
      <c r="U25" s="75" t="s">
        <v>1170</v>
      </c>
    </row>
    <row r="26" spans="1:21" s="101" customFormat="1" ht="223.5" customHeight="1" x14ac:dyDescent="0.25">
      <c r="A26" s="100">
        <v>20</v>
      </c>
      <c r="B26" s="74" t="s">
        <v>623</v>
      </c>
      <c r="C26" s="99" t="s">
        <v>283</v>
      </c>
      <c r="D26" s="99" t="s">
        <v>291</v>
      </c>
      <c r="E26" s="100" t="s">
        <v>240</v>
      </c>
      <c r="F26" s="99" t="s">
        <v>292</v>
      </c>
      <c r="G26" s="99" t="s">
        <v>293</v>
      </c>
      <c r="H26" s="100" t="s">
        <v>57</v>
      </c>
      <c r="I26" s="78" t="s">
        <v>61</v>
      </c>
      <c r="J26" s="227" t="str">
        <f>+IF(H26="","",VLOOKUP(H26&amp;I26,CONVENCIONESFORMULAS!$H$14:$K$38,4,0))</f>
        <v>A</v>
      </c>
      <c r="K26" s="99" t="s">
        <v>172</v>
      </c>
      <c r="L26" s="99" t="s">
        <v>214</v>
      </c>
      <c r="M26" s="100">
        <v>2</v>
      </c>
      <c r="N26" s="227" t="str">
        <f>+IF(M26="","",IF(M26=0,J26,VLOOKUP(IF(M26=0,J26,IF(AND(H26="CASI SEGURO",M26=1),"PROBABLE",IF(AND(H26="PROBABLE",M26=1),"POSIBLE",IF(AND(H26="POSIBLE",M26=1),"IMPROBABLE",IF(AND(H26="CASI SEGURO",M26=2),"POSIBLE",IF(AND(H26="PROBABLE",M26=2),"IMPROBABLE",IF(AND(H26="POSIBLE",M26=2),"RARO","RARO")))))))&amp;I26,CONVENCIONESFORMULAS!$H$14:$K$38,4,0)))</f>
        <v>M</v>
      </c>
      <c r="O26" s="99" t="s">
        <v>71</v>
      </c>
      <c r="P26" s="99"/>
      <c r="Q26" s="99"/>
      <c r="R26" s="230" t="s">
        <v>225</v>
      </c>
      <c r="S26" s="234" t="s">
        <v>831</v>
      </c>
      <c r="T26" s="75" t="s">
        <v>1033</v>
      </c>
      <c r="U26" s="75" t="s">
        <v>1170</v>
      </c>
    </row>
    <row r="27" spans="1:21" s="101" customFormat="1" ht="101.25" customHeight="1" x14ac:dyDescent="0.25">
      <c r="A27" s="100">
        <v>21</v>
      </c>
      <c r="B27" s="74" t="s">
        <v>632</v>
      </c>
      <c r="C27" s="99" t="s">
        <v>85</v>
      </c>
      <c r="D27" s="99" t="s">
        <v>332</v>
      </c>
      <c r="E27" s="100" t="s">
        <v>37</v>
      </c>
      <c r="F27" s="99" t="s">
        <v>799</v>
      </c>
      <c r="G27" s="99" t="s">
        <v>333</v>
      </c>
      <c r="H27" s="100" t="s">
        <v>56</v>
      </c>
      <c r="I27" s="100" t="s">
        <v>61</v>
      </c>
      <c r="J27" s="227" t="str">
        <f>+IF(H27="","",VLOOKUP(H27&amp;I27,CONVENCIONESFORMULAS!$H$14:$K$38,4,0))</f>
        <v>A</v>
      </c>
      <c r="K27" s="99" t="s">
        <v>334</v>
      </c>
      <c r="L27" s="99" t="s">
        <v>335</v>
      </c>
      <c r="M27" s="100">
        <v>2</v>
      </c>
      <c r="N27" s="227" t="str">
        <f>+IF(M27="","",IF(M27=0,J27,VLOOKUP(IF(M27=0,J27,IF(AND(H27="CASI SEGURO",M27=1),"PROBABLE",IF(AND(H27="PROBABLE",M27=1),"POSIBLE",IF(AND(H27="POSIBLE",M27=1),"IMPROBABLE",IF(AND(H27="CASI SEGURO",M27=2),"POSIBLE",IF(AND(H27="PROBABLE",M27=2),"IMPROBABLE",IF(AND(H27="POSIBLE",M27=2),"RARO","RARO")))))))&amp;I27,CONVENCIONESFORMULAS!$H$14:$K$38,4,0)))</f>
        <v>M</v>
      </c>
      <c r="O27" s="79" t="s">
        <v>83</v>
      </c>
      <c r="P27" s="99" t="s">
        <v>336</v>
      </c>
      <c r="Q27" s="99" t="s">
        <v>337</v>
      </c>
      <c r="R27" s="230" t="s">
        <v>227</v>
      </c>
      <c r="S27" s="99" t="s">
        <v>864</v>
      </c>
      <c r="T27" s="75" t="s">
        <v>946</v>
      </c>
      <c r="U27" s="75" t="s">
        <v>1079</v>
      </c>
    </row>
    <row r="28" spans="1:21" s="101" customFormat="1" ht="79.5" customHeight="1" x14ac:dyDescent="0.25">
      <c r="A28" s="100">
        <v>22</v>
      </c>
      <c r="B28" s="74" t="s">
        <v>632</v>
      </c>
      <c r="C28" s="99" t="s">
        <v>85</v>
      </c>
      <c r="D28" s="99" t="s">
        <v>338</v>
      </c>
      <c r="E28" s="100" t="s">
        <v>38</v>
      </c>
      <c r="F28" s="99" t="s">
        <v>340</v>
      </c>
      <c r="G28" s="99" t="s">
        <v>339</v>
      </c>
      <c r="H28" s="100" t="s">
        <v>58</v>
      </c>
      <c r="I28" s="100" t="s">
        <v>61</v>
      </c>
      <c r="J28" s="227" t="str">
        <f>+IF(H28="","",VLOOKUP(H28&amp;I28,CONVENCIONESFORMULAS!$H$14:$K$38,4,0))</f>
        <v>M</v>
      </c>
      <c r="K28" s="99" t="s">
        <v>651</v>
      </c>
      <c r="L28" s="99" t="s">
        <v>341</v>
      </c>
      <c r="M28" s="100">
        <v>2</v>
      </c>
      <c r="N28" s="227" t="str">
        <f>+IF(M28="","",IF(M28=0,J28,VLOOKUP(IF(M28=0,J28,IF(AND(H28="CASI SEGURO",M28=1),"PROBABLE",IF(AND(H28="PROBABLE",M28=1),"POSIBLE",IF(AND(H28="POSIBLE",M28=1),"IMPROBABLE",IF(AND(H28="CASI SEGURO",M28=2),"POSIBLE",IF(AND(H28="PROBABLE",M28=2),"IMPROBABLE",IF(AND(H28="POSIBLE",M28=2),"RARO","RARO")))))))&amp;I28,CONVENCIONESFORMULAS!$H$14:$K$38,4,0)))</f>
        <v>M</v>
      </c>
      <c r="O28" s="99" t="s">
        <v>71</v>
      </c>
      <c r="P28" s="99"/>
      <c r="Q28" s="99"/>
      <c r="R28" s="230" t="s">
        <v>227</v>
      </c>
      <c r="S28" s="75" t="s">
        <v>865</v>
      </c>
      <c r="T28" s="75" t="s">
        <v>947</v>
      </c>
      <c r="U28" s="75" t="s">
        <v>947</v>
      </c>
    </row>
    <row r="29" spans="1:21" s="101" customFormat="1" ht="93.75" customHeight="1" x14ac:dyDescent="0.25">
      <c r="A29" s="100">
        <v>23</v>
      </c>
      <c r="B29" s="74" t="s">
        <v>632</v>
      </c>
      <c r="C29" s="99" t="s">
        <v>515</v>
      </c>
      <c r="D29" s="99" t="s">
        <v>516</v>
      </c>
      <c r="E29" s="100" t="s">
        <v>37</v>
      </c>
      <c r="F29" s="99" t="s">
        <v>517</v>
      </c>
      <c r="G29" s="99" t="s">
        <v>518</v>
      </c>
      <c r="H29" s="100" t="s">
        <v>56</v>
      </c>
      <c r="I29" s="100" t="s">
        <v>61</v>
      </c>
      <c r="J29" s="227" t="str">
        <f>+IF(H29="","",VLOOKUP(H29&amp;I29,CONVENCIONESFORMULAS!$H$14:$K$38,4,0))</f>
        <v>A</v>
      </c>
      <c r="K29" s="99" t="s">
        <v>541</v>
      </c>
      <c r="L29" s="99" t="s">
        <v>519</v>
      </c>
      <c r="M29" s="100">
        <v>2</v>
      </c>
      <c r="N29" s="227" t="str">
        <f>+IF(M29="","",IF(M29=0,J29,VLOOKUP(IF(M29=0,J29,IF(AND(H29="CASI SEGURO",M29=1),"PROBABLE",IF(AND(H29="PROBABLE",M29=1),"POSIBLE",IF(AND(H29="POSIBLE",M29=1),"IMPROBABLE",IF(AND(H29="CASI SEGURO",M29=2),"POSIBLE",IF(AND(H29="PROBABLE",M29=2),"IMPROBABLE",IF(AND(H29="POSIBLE",M29=2),"RARO","RARO")))))))&amp;I29,CONVENCIONESFORMULAS!$H$14:$K$38,4,0)))</f>
        <v>M</v>
      </c>
      <c r="O29" s="79" t="s">
        <v>83</v>
      </c>
      <c r="P29" s="99" t="s">
        <v>520</v>
      </c>
      <c r="Q29" s="99" t="s">
        <v>216</v>
      </c>
      <c r="R29" s="230" t="s">
        <v>227</v>
      </c>
      <c r="S29" s="75" t="s">
        <v>866</v>
      </c>
      <c r="T29" s="75" t="s">
        <v>948</v>
      </c>
      <c r="U29" s="75" t="s">
        <v>1080</v>
      </c>
    </row>
    <row r="30" spans="1:21" s="101" customFormat="1" ht="109.5" customHeight="1" x14ac:dyDescent="0.25">
      <c r="A30" s="100">
        <v>24</v>
      </c>
      <c r="B30" s="74" t="s">
        <v>632</v>
      </c>
      <c r="C30" s="99" t="s">
        <v>85</v>
      </c>
      <c r="D30" s="99" t="s">
        <v>521</v>
      </c>
      <c r="E30" s="100" t="s">
        <v>240</v>
      </c>
      <c r="F30" s="99" t="s">
        <v>522</v>
      </c>
      <c r="G30" s="99" t="s">
        <v>192</v>
      </c>
      <c r="H30" s="100" t="s">
        <v>56</v>
      </c>
      <c r="I30" s="100" t="s">
        <v>61</v>
      </c>
      <c r="J30" s="227" t="str">
        <f>+IF(H30="","",VLOOKUP(H30&amp;I30,CONVENCIONESFORMULAS!$H$14:$K$38,4,0))</f>
        <v>A</v>
      </c>
      <c r="K30" s="99" t="s">
        <v>523</v>
      </c>
      <c r="L30" s="99" t="s">
        <v>215</v>
      </c>
      <c r="M30" s="100">
        <v>2</v>
      </c>
      <c r="N30" s="227" t="str">
        <f>+IF(M30="","",IF(M30=0,J30,VLOOKUP(IF(M30=0,J30,IF(AND(H30="CASI SEGURO",M30=1),"PROBABLE",IF(AND(H30="PROBABLE",M30=1),"POSIBLE",IF(AND(H30="POSIBLE",M30=1),"IMPROBABLE",IF(AND(H30="CASI SEGURO",M30=2),"POSIBLE",IF(AND(H30="PROBABLE",M30=2),"IMPROBABLE",IF(AND(H30="POSIBLE",M30=2),"RARO","RARO")))))))&amp;I30,CONVENCIONESFORMULAS!$H$14:$K$38,4,0)))</f>
        <v>M</v>
      </c>
      <c r="O30" s="99" t="s">
        <v>71</v>
      </c>
      <c r="P30" s="99" t="s">
        <v>542</v>
      </c>
      <c r="Q30" s="99" t="s">
        <v>215</v>
      </c>
      <c r="R30" s="230" t="s">
        <v>227</v>
      </c>
      <c r="S30" s="75" t="s">
        <v>867</v>
      </c>
      <c r="T30" s="75" t="s">
        <v>949</v>
      </c>
      <c r="U30" s="75" t="s">
        <v>1081</v>
      </c>
    </row>
    <row r="31" spans="1:21" s="101" customFormat="1" ht="105" customHeight="1" x14ac:dyDescent="0.25">
      <c r="A31" s="100">
        <v>25</v>
      </c>
      <c r="B31" s="74" t="s">
        <v>632</v>
      </c>
      <c r="C31" s="99" t="s">
        <v>85</v>
      </c>
      <c r="D31" s="99" t="s">
        <v>652</v>
      </c>
      <c r="E31" s="100" t="s">
        <v>240</v>
      </c>
      <c r="F31" s="99" t="s">
        <v>524</v>
      </c>
      <c r="G31" s="99" t="s">
        <v>192</v>
      </c>
      <c r="H31" s="100" t="s">
        <v>56</v>
      </c>
      <c r="I31" s="100" t="s">
        <v>61</v>
      </c>
      <c r="J31" s="227" t="str">
        <f>+IF(H31="","",VLOOKUP(H31&amp;I31,CONVENCIONESFORMULAS!$H$14:$K$38,4,0))</f>
        <v>A</v>
      </c>
      <c r="K31" s="99" t="s">
        <v>543</v>
      </c>
      <c r="L31" s="99" t="s">
        <v>215</v>
      </c>
      <c r="M31" s="100">
        <v>2</v>
      </c>
      <c r="N31" s="227" t="str">
        <f>+IF(M31="","",IF(M31=0,J31,VLOOKUP(IF(M31=0,J31,IF(AND(H31="CASI SEGURO",M31=1),"PROBABLE",IF(AND(H31="PROBABLE",M31=1),"POSIBLE",IF(AND(H31="POSIBLE",M31=1),"IMPROBABLE",IF(AND(H31="CASI SEGURO",M31=2),"POSIBLE",IF(AND(H31="PROBABLE",M31=2),"IMPROBABLE",IF(AND(H31="POSIBLE",M31=2),"RARO","RARO")))))))&amp;I31,CONVENCIONESFORMULAS!$H$14:$K$38,4,0)))</f>
        <v>M</v>
      </c>
      <c r="O31" s="99" t="s">
        <v>71</v>
      </c>
      <c r="P31" s="99" t="s">
        <v>544</v>
      </c>
      <c r="Q31" s="99" t="s">
        <v>215</v>
      </c>
      <c r="R31" s="230" t="s">
        <v>227</v>
      </c>
      <c r="S31" s="75" t="s">
        <v>868</v>
      </c>
      <c r="T31" s="75" t="s">
        <v>950</v>
      </c>
      <c r="U31" s="75" t="s">
        <v>1082</v>
      </c>
    </row>
    <row r="32" spans="1:21" s="101" customFormat="1" ht="148.5" customHeight="1" x14ac:dyDescent="0.25">
      <c r="A32" s="100">
        <v>26</v>
      </c>
      <c r="B32" s="74" t="s">
        <v>622</v>
      </c>
      <c r="C32" s="76" t="s">
        <v>86</v>
      </c>
      <c r="D32" s="76" t="s">
        <v>87</v>
      </c>
      <c r="E32" s="100" t="s">
        <v>37</v>
      </c>
      <c r="F32" s="76" t="s">
        <v>90</v>
      </c>
      <c r="G32" s="76" t="s">
        <v>525</v>
      </c>
      <c r="H32" s="100" t="s">
        <v>56</v>
      </c>
      <c r="I32" s="100" t="s">
        <v>61</v>
      </c>
      <c r="J32" s="227" t="str">
        <f>+IF(H32="","",VLOOKUP(H32&amp;I32,CONVENCIONESFORMULAS!$H$14:$K$38,4,0))</f>
        <v>A</v>
      </c>
      <c r="K32" s="76" t="s">
        <v>526</v>
      </c>
      <c r="L32" s="235" t="s">
        <v>214</v>
      </c>
      <c r="M32" s="100">
        <v>2</v>
      </c>
      <c r="N32" s="227" t="str">
        <f>+IF(M32="","",IF(M32=0,J32,VLOOKUP(IF(M32=0,J32,IF(AND(H32="CASI SEGURO",M32=1),"PROBABLE",IF(AND(H32="PROBABLE",M32=1),"POSIBLE",IF(AND(H32="POSIBLE",M32=1),"IMPROBABLE",IF(AND(H32="CASI SEGURO",M32=2),"POSIBLE",IF(AND(H32="PROBABLE",M32=2),"IMPROBABLE",IF(AND(H32="POSIBLE",M32=2),"RARO","RARO")))))))&amp;I32,CONVENCIONESFORMULAS!$H$14:$K$38,4,0)))</f>
        <v>M</v>
      </c>
      <c r="O32" s="99" t="s">
        <v>83</v>
      </c>
      <c r="P32" s="76" t="s">
        <v>527</v>
      </c>
      <c r="Q32" s="76" t="s">
        <v>214</v>
      </c>
      <c r="R32" s="76" t="s">
        <v>228</v>
      </c>
      <c r="S32" s="76" t="s">
        <v>847</v>
      </c>
      <c r="T32" s="75" t="s">
        <v>1034</v>
      </c>
      <c r="U32" s="75" t="s">
        <v>1074</v>
      </c>
    </row>
    <row r="33" spans="1:21" s="101" customFormat="1" ht="113.25" customHeight="1" x14ac:dyDescent="0.25">
      <c r="A33" s="100">
        <v>27</v>
      </c>
      <c r="B33" s="74" t="s">
        <v>622</v>
      </c>
      <c r="C33" s="76" t="s">
        <v>89</v>
      </c>
      <c r="D33" s="76" t="s">
        <v>91</v>
      </c>
      <c r="E33" s="100" t="s">
        <v>38</v>
      </c>
      <c r="F33" s="76" t="s">
        <v>528</v>
      </c>
      <c r="G33" s="76" t="s">
        <v>529</v>
      </c>
      <c r="H33" s="100" t="s">
        <v>56</v>
      </c>
      <c r="I33" s="100" t="s">
        <v>61</v>
      </c>
      <c r="J33" s="227" t="str">
        <f>+IF(H33="","",VLOOKUP(H33&amp;I33,CONVENCIONESFORMULAS!$H$14:$K$38,4,0))</f>
        <v>A</v>
      </c>
      <c r="K33" s="76" t="s">
        <v>530</v>
      </c>
      <c r="L33" s="235" t="s">
        <v>209</v>
      </c>
      <c r="M33" s="100">
        <v>2</v>
      </c>
      <c r="N33" s="227" t="str">
        <f>+IF(M33="","",IF(M33=0,J33,VLOOKUP(IF(M33=0,J33,IF(AND(H33="CASI SEGURO",M33=1),"PROBABLE",IF(AND(H33="PROBABLE",M33=1),"POSIBLE",IF(AND(H33="POSIBLE",M33=1),"IMPROBABLE",IF(AND(H33="CASI SEGURO",M33=2),"POSIBLE",IF(AND(H33="PROBABLE",M33=2),"IMPROBABLE",IF(AND(H33="POSIBLE",M33=2),"RARO","RARO")))))))&amp;I33,CONVENCIONESFORMULAS!$H$14:$K$38,4,0)))</f>
        <v>M</v>
      </c>
      <c r="O33" s="99" t="s">
        <v>83</v>
      </c>
      <c r="P33" s="76" t="s">
        <v>653</v>
      </c>
      <c r="Q33" s="76" t="s">
        <v>356</v>
      </c>
      <c r="R33" s="76" t="s">
        <v>228</v>
      </c>
      <c r="S33" s="75" t="s">
        <v>936</v>
      </c>
      <c r="T33" s="75" t="s">
        <v>1035</v>
      </c>
      <c r="U33" s="75" t="s">
        <v>1075</v>
      </c>
    </row>
    <row r="34" spans="1:21" s="101" customFormat="1" ht="99" customHeight="1" x14ac:dyDescent="0.25">
      <c r="A34" s="100">
        <v>28</v>
      </c>
      <c r="B34" s="74" t="s">
        <v>622</v>
      </c>
      <c r="C34" s="76" t="s">
        <v>89</v>
      </c>
      <c r="D34" s="76" t="s">
        <v>531</v>
      </c>
      <c r="E34" s="100" t="s">
        <v>40</v>
      </c>
      <c r="F34" s="76" t="s">
        <v>532</v>
      </c>
      <c r="G34" s="76" t="s">
        <v>654</v>
      </c>
      <c r="H34" s="100" t="s">
        <v>56</v>
      </c>
      <c r="I34" s="100" t="s">
        <v>61</v>
      </c>
      <c r="J34" s="227" t="str">
        <f>+IF(H34="","",VLOOKUP(H34&amp;I34,CONVENCIONESFORMULAS!$H$14:$K$38,4,0))</f>
        <v>A</v>
      </c>
      <c r="K34" s="76" t="s">
        <v>655</v>
      </c>
      <c r="L34" s="235" t="s">
        <v>209</v>
      </c>
      <c r="M34" s="100">
        <v>1</v>
      </c>
      <c r="N34" s="227" t="str">
        <f>+IF(M34="","",IF(M34=0,J34,VLOOKUP(IF(M34=0,J34,IF(AND(H34="CASI SEGURO",M34=1),"PROBABLE",IF(AND(H34="PROBABLE",M34=1),"POSIBLE",IF(AND(H34="POSIBLE",M34=1),"IMPROBABLE",IF(AND(H34="CASI SEGURO",M34=2),"POSIBLE",IF(AND(H34="PROBABLE",M34=2),"IMPROBABLE",IF(AND(H34="POSIBLE",M34=2),"RARO","RARO")))))))&amp;I34,CONVENCIONESFORMULAS!$H$14:$K$38,4,0)))</f>
        <v>A</v>
      </c>
      <c r="O34" s="99" t="s">
        <v>83</v>
      </c>
      <c r="P34" s="76" t="s">
        <v>533</v>
      </c>
      <c r="Q34" s="76" t="s">
        <v>356</v>
      </c>
      <c r="R34" s="76" t="s">
        <v>228</v>
      </c>
      <c r="S34" s="75" t="s">
        <v>937</v>
      </c>
      <c r="T34" s="75" t="s">
        <v>1036</v>
      </c>
      <c r="U34" s="75" t="s">
        <v>1076</v>
      </c>
    </row>
    <row r="35" spans="1:21" s="101" customFormat="1" ht="125.25" customHeight="1" x14ac:dyDescent="0.25">
      <c r="A35" s="100">
        <v>29</v>
      </c>
      <c r="B35" s="74" t="s">
        <v>622</v>
      </c>
      <c r="C35" s="76" t="s">
        <v>89</v>
      </c>
      <c r="D35" s="76" t="s">
        <v>656</v>
      </c>
      <c r="E35" s="100" t="s">
        <v>37</v>
      </c>
      <c r="F35" s="76" t="s">
        <v>534</v>
      </c>
      <c r="G35" s="76" t="s">
        <v>535</v>
      </c>
      <c r="H35" s="100" t="s">
        <v>56</v>
      </c>
      <c r="I35" s="100" t="s">
        <v>61</v>
      </c>
      <c r="J35" s="227" t="str">
        <f>+IF(H35="","",VLOOKUP(H35&amp;I35,CONVENCIONESFORMULAS!$H$14:$K$38,4,0))</f>
        <v>A</v>
      </c>
      <c r="K35" s="76" t="s">
        <v>657</v>
      </c>
      <c r="L35" s="235" t="s">
        <v>537</v>
      </c>
      <c r="M35" s="100">
        <v>2</v>
      </c>
      <c r="N35" s="227" t="str">
        <f>+IF(M35="","",IF(M35=0,J35,VLOOKUP(IF(M35=0,J35,IF(AND(H35="CASI SEGURO",M35=1),"PROBABLE",IF(AND(H35="PROBABLE",M35=1),"POSIBLE",IF(AND(H35="POSIBLE",M35=1),"IMPROBABLE",IF(AND(H35="CASI SEGURO",M35=2),"POSIBLE",IF(AND(H35="PROBABLE",M35=2),"IMPROBABLE",IF(AND(H35="POSIBLE",M35=2),"RARO","RARO")))))))&amp;I35,CONVENCIONESFORMULAS!$H$14:$K$38,4,0)))</f>
        <v>M</v>
      </c>
      <c r="O35" s="99" t="s">
        <v>83</v>
      </c>
      <c r="P35" s="76" t="s">
        <v>536</v>
      </c>
      <c r="Q35" s="76" t="s">
        <v>537</v>
      </c>
      <c r="R35" s="76" t="s">
        <v>228</v>
      </c>
      <c r="S35" s="76" t="s">
        <v>844</v>
      </c>
      <c r="T35" s="76" t="s">
        <v>1037</v>
      </c>
      <c r="U35" s="75" t="s">
        <v>1077</v>
      </c>
    </row>
    <row r="36" spans="1:21" s="101" customFormat="1" ht="126.75" customHeight="1" x14ac:dyDescent="0.25">
      <c r="A36" s="100">
        <v>30</v>
      </c>
      <c r="B36" s="74" t="s">
        <v>622</v>
      </c>
      <c r="C36" s="77" t="s">
        <v>88</v>
      </c>
      <c r="D36" s="77" t="s">
        <v>1067</v>
      </c>
      <c r="E36" s="78" t="s">
        <v>38</v>
      </c>
      <c r="F36" s="77" t="s">
        <v>1068</v>
      </c>
      <c r="G36" s="77" t="s">
        <v>1073</v>
      </c>
      <c r="H36" s="100" t="s">
        <v>55</v>
      </c>
      <c r="I36" s="100" t="s">
        <v>61</v>
      </c>
      <c r="J36" s="227" t="str">
        <f>+IF(H36="","",VLOOKUP(H36&amp;I36,[2]CONVENCIONESFORMULAS!$H$14:$K$38,4,0))</f>
        <v>E</v>
      </c>
      <c r="K36" s="77" t="s">
        <v>1069</v>
      </c>
      <c r="L36" s="235" t="s">
        <v>212</v>
      </c>
      <c r="M36" s="100">
        <v>2</v>
      </c>
      <c r="N36" s="227" t="str">
        <f>+IF(M36="","",IF(M36=0,J36,VLOOKUP(IF(M36=0,J36,IF(AND(H36="CASI SEGURO",M36=1),"PROBABLE",IF(AND(H36="PROBABLE",M36=1),"POSIBLE",IF(AND(H36="POSIBLE",M36=1),"IMPROBABLE",IF(AND(H36="CASI SEGURO",M36=2),"POSIBLE",IF(AND(H36="PROBABLE",M36=2),"IMPROBABLE",IF(AND(H36="POSIBLE",M36=2),"RARO","RARO")))))))&amp;I36,[2]CONVENCIONESFORMULAS!$H$14:$K$38,4,0)))</f>
        <v>A</v>
      </c>
      <c r="O36" s="79" t="s">
        <v>148</v>
      </c>
      <c r="P36" s="77" t="s">
        <v>1070</v>
      </c>
      <c r="Q36" s="77" t="s">
        <v>212</v>
      </c>
      <c r="R36" s="77" t="s">
        <v>1071</v>
      </c>
      <c r="S36" s="77" t="s">
        <v>846</v>
      </c>
      <c r="T36" s="77" t="s">
        <v>1038</v>
      </c>
      <c r="U36" s="233" t="s">
        <v>1072</v>
      </c>
    </row>
    <row r="37" spans="1:21" s="101" customFormat="1" ht="109.5" customHeight="1" x14ac:dyDescent="0.25">
      <c r="A37" s="100">
        <v>31</v>
      </c>
      <c r="B37" s="74" t="s">
        <v>622</v>
      </c>
      <c r="C37" s="76" t="s">
        <v>88</v>
      </c>
      <c r="D37" s="76" t="s">
        <v>538</v>
      </c>
      <c r="E37" s="100" t="s">
        <v>240</v>
      </c>
      <c r="F37" s="76" t="s">
        <v>539</v>
      </c>
      <c r="G37" s="76" t="s">
        <v>192</v>
      </c>
      <c r="H37" s="100" t="s">
        <v>56</v>
      </c>
      <c r="I37" s="100" t="s">
        <v>61</v>
      </c>
      <c r="J37" s="227" t="str">
        <f>+IF(H37="","",VLOOKUP(H37&amp;I37,CONVENCIONESFORMULAS!$H$14:$K$38,4,0))</f>
        <v>A</v>
      </c>
      <c r="K37" s="76" t="s">
        <v>545</v>
      </c>
      <c r="L37" s="235" t="s">
        <v>214</v>
      </c>
      <c r="M37" s="100">
        <v>2</v>
      </c>
      <c r="N37" s="227" t="str">
        <f>+IF(M37="","",IF(M37=0,J37,VLOOKUP(IF(M37=0,J37,IF(AND(H37="CASI SEGURO",M37=1),"PROBABLE",IF(AND(H37="PROBABLE",M37=1),"POSIBLE",IF(AND(H37="POSIBLE",M37=1),"IMPROBABLE",IF(AND(H37="CASI SEGURO",M37=2),"POSIBLE",IF(AND(H37="PROBABLE",M37=2),"IMPROBABLE",IF(AND(H37="POSIBLE",M37=2),"RARO","RARO")))))))&amp;I37,CONVENCIONESFORMULAS!$H$14:$K$38,4,0)))</f>
        <v>M</v>
      </c>
      <c r="O37" s="99" t="s">
        <v>83</v>
      </c>
      <c r="P37" s="76" t="s">
        <v>540</v>
      </c>
      <c r="Q37" s="76" t="s">
        <v>214</v>
      </c>
      <c r="R37" s="76" t="s">
        <v>228</v>
      </c>
      <c r="S37" s="76" t="s">
        <v>845</v>
      </c>
      <c r="T37" s="76" t="s">
        <v>1039</v>
      </c>
      <c r="U37" s="75" t="s">
        <v>1078</v>
      </c>
    </row>
    <row r="38" spans="1:21" s="101" customFormat="1" ht="118.5" customHeight="1" x14ac:dyDescent="0.25">
      <c r="A38" s="100">
        <v>32</v>
      </c>
      <c r="B38" s="74" t="s">
        <v>625</v>
      </c>
      <c r="C38" s="76" t="s">
        <v>92</v>
      </c>
      <c r="D38" s="76" t="s">
        <v>93</v>
      </c>
      <c r="E38" s="100" t="s">
        <v>633</v>
      </c>
      <c r="F38" s="76" t="s">
        <v>342</v>
      </c>
      <c r="G38" s="76" t="s">
        <v>343</v>
      </c>
      <c r="H38" s="100" t="s">
        <v>56</v>
      </c>
      <c r="I38" s="100" t="s">
        <v>61</v>
      </c>
      <c r="J38" s="227" t="str">
        <f>+IF(H38="","",VLOOKUP(H38&amp;I38,CONVENCIONESFORMULAS!$H$14:$K$38,4,0))</f>
        <v>A</v>
      </c>
      <c r="K38" s="76" t="s">
        <v>344</v>
      </c>
      <c r="L38" s="76" t="s">
        <v>345</v>
      </c>
      <c r="M38" s="100">
        <v>2</v>
      </c>
      <c r="N38" s="227" t="str">
        <f>+IF(M38="","",IF(M38=0,J38,VLOOKUP(IF(M38=0,J38,IF(AND(H38="CASI SEGURO",M38=1),"PROBABLE",IF(AND(H38="PROBABLE",M38=1),"POSIBLE",IF(AND(H38="POSIBLE",M38=1),"IMPROBABLE",IF(AND(H38="CASI SEGURO",M38=2),"POSIBLE",IF(AND(H38="PROBABLE",M38=2),"IMPROBABLE",IF(AND(H38="POSIBLE",M38=2),"RARO","RARO")))))))&amp;I38,CONVENCIONESFORMULAS!$H$14:$K$38,4,0)))</f>
        <v>M</v>
      </c>
      <c r="O38" s="99" t="s">
        <v>71</v>
      </c>
      <c r="P38" s="76"/>
      <c r="Q38" s="76"/>
      <c r="R38" s="76" t="s">
        <v>229</v>
      </c>
      <c r="S38" s="103" t="s">
        <v>828</v>
      </c>
      <c r="T38" s="103" t="s">
        <v>828</v>
      </c>
      <c r="U38" s="75" t="s">
        <v>1147</v>
      </c>
    </row>
    <row r="39" spans="1:21" s="101" customFormat="1" ht="141.75" customHeight="1" x14ac:dyDescent="0.25">
      <c r="A39" s="100">
        <v>33</v>
      </c>
      <c r="B39" s="74" t="s">
        <v>625</v>
      </c>
      <c r="C39" s="76" t="s">
        <v>94</v>
      </c>
      <c r="D39" s="76" t="s">
        <v>346</v>
      </c>
      <c r="E39" s="100" t="s">
        <v>37</v>
      </c>
      <c r="F39" s="76" t="s">
        <v>347</v>
      </c>
      <c r="G39" s="76" t="s">
        <v>348</v>
      </c>
      <c r="H39" s="100" t="s">
        <v>55</v>
      </c>
      <c r="I39" s="100" t="s">
        <v>10</v>
      </c>
      <c r="J39" s="227" t="str">
        <f>+IF(H39="","",VLOOKUP(H39&amp;I39,CONVENCIONESFORMULAS!$H$14:$K$38,4,0))</f>
        <v>A</v>
      </c>
      <c r="K39" s="76" t="s">
        <v>349</v>
      </c>
      <c r="L39" s="76" t="s">
        <v>350</v>
      </c>
      <c r="M39" s="100">
        <v>2</v>
      </c>
      <c r="N39" s="227" t="str">
        <f>+IF(M39="","",IF(M39=0,J39,VLOOKUP(IF(M39=0,J39,IF(AND(H39="CASI SEGURO",M39=1),"PROBABLE",IF(AND(H39="PROBABLE",M39=1),"POSIBLE",IF(AND(H39="POSIBLE",M39=1),"IMPROBABLE",IF(AND(H39="CASI SEGURO",M39=2),"POSIBLE",IF(AND(H39="PROBABLE",M39=2),"IMPROBABLE",IF(AND(H39="POSIBLE",M39=2),"RARO","RARO")))))))&amp;I39,CONVENCIONESFORMULAS!$H$14:$K$38,4,0)))</f>
        <v>M</v>
      </c>
      <c r="O39" s="99" t="s">
        <v>83</v>
      </c>
      <c r="P39" s="76" t="s">
        <v>351</v>
      </c>
      <c r="Q39" s="76" t="s">
        <v>214</v>
      </c>
      <c r="R39" s="76" t="s">
        <v>229</v>
      </c>
      <c r="S39" s="103" t="s">
        <v>871</v>
      </c>
      <c r="T39" s="75" t="s">
        <v>1054</v>
      </c>
      <c r="U39" s="75" t="s">
        <v>1145</v>
      </c>
    </row>
    <row r="40" spans="1:21" s="101" customFormat="1" ht="136.5" customHeight="1" x14ac:dyDescent="0.25">
      <c r="A40" s="100">
        <v>34</v>
      </c>
      <c r="B40" s="74" t="s">
        <v>625</v>
      </c>
      <c r="C40" s="76" t="s">
        <v>352</v>
      </c>
      <c r="D40" s="76" t="s">
        <v>95</v>
      </c>
      <c r="E40" s="100" t="s">
        <v>37</v>
      </c>
      <c r="F40" s="76" t="s">
        <v>353</v>
      </c>
      <c r="G40" s="76" t="s">
        <v>354</v>
      </c>
      <c r="H40" s="100" t="s">
        <v>56</v>
      </c>
      <c r="I40" s="100" t="s">
        <v>10</v>
      </c>
      <c r="J40" s="227" t="str">
        <f>+IF(H40="","",VLOOKUP(H40&amp;I40,CONVENCIONESFORMULAS!$H$14:$K$38,4,0))</f>
        <v>A</v>
      </c>
      <c r="K40" s="76" t="s">
        <v>355</v>
      </c>
      <c r="L40" s="76" t="s">
        <v>356</v>
      </c>
      <c r="M40" s="100">
        <v>2</v>
      </c>
      <c r="N40" s="227" t="str">
        <f>+IF(M40="","",IF(M40=0,J40,VLOOKUP(IF(M40=0,J40,IF(AND(H40="CASI SEGURO",M40=1),"PROBABLE",IF(AND(H40="PROBABLE",M40=1),"POSIBLE",IF(AND(H40="POSIBLE",M40=1),"IMPROBABLE",IF(AND(H40="CASI SEGURO",M40=2),"POSIBLE",IF(AND(H40="PROBABLE",M40=2),"IMPROBABLE",IF(AND(H40="POSIBLE",M40=2),"RARO","RARO")))))))&amp;I40,CONVENCIONESFORMULAS!$H$14:$K$38,4,0)))</f>
        <v>B</v>
      </c>
      <c r="O40" s="99" t="s">
        <v>71</v>
      </c>
      <c r="P40" s="76"/>
      <c r="Q40" s="76"/>
      <c r="R40" s="76" t="s">
        <v>229</v>
      </c>
      <c r="S40" s="103" t="s">
        <v>872</v>
      </c>
      <c r="T40" s="75" t="s">
        <v>1055</v>
      </c>
      <c r="U40" s="75" t="s">
        <v>1148</v>
      </c>
    </row>
    <row r="41" spans="1:21" s="101" customFormat="1" ht="142.5" customHeight="1" x14ac:dyDescent="0.25">
      <c r="A41" s="100">
        <v>35</v>
      </c>
      <c r="B41" s="74" t="s">
        <v>625</v>
      </c>
      <c r="C41" s="76" t="s">
        <v>352</v>
      </c>
      <c r="D41" s="76" t="s">
        <v>193</v>
      </c>
      <c r="E41" s="100" t="s">
        <v>240</v>
      </c>
      <c r="F41" s="76" t="s">
        <v>357</v>
      </c>
      <c r="G41" s="99" t="s">
        <v>358</v>
      </c>
      <c r="H41" s="100" t="s">
        <v>57</v>
      </c>
      <c r="I41" s="100" t="s">
        <v>61</v>
      </c>
      <c r="J41" s="227" t="str">
        <f>+IF(H41="","",VLOOKUP(H41&amp;I41,CONVENCIONESFORMULAS!$H$14:$K$38,4,0))</f>
        <v>A</v>
      </c>
      <c r="K41" s="76" t="s">
        <v>355</v>
      </c>
      <c r="L41" s="76" t="s">
        <v>356</v>
      </c>
      <c r="M41" s="100">
        <v>2</v>
      </c>
      <c r="N41" s="227" t="str">
        <f>+IF(M41="","",IF(M41=0,J41,VLOOKUP(IF(M41=0,J41,IF(AND(H41="CASI SEGURO",M41=1),"PROBABLE",IF(AND(H41="PROBABLE",M41=1),"POSIBLE",IF(AND(H41="POSIBLE",M41=1),"IMPROBABLE",IF(AND(H41="CASI SEGURO",M41=2),"POSIBLE",IF(AND(H41="PROBABLE",M41=2),"IMPROBABLE",IF(AND(H41="POSIBLE",M41=2),"RARO","RARO")))))))&amp;I41,CONVENCIONESFORMULAS!$H$14:$K$38,4,0)))</f>
        <v>M</v>
      </c>
      <c r="O41" s="99" t="s">
        <v>71</v>
      </c>
      <c r="P41" s="76"/>
      <c r="Q41" s="76"/>
      <c r="R41" s="76" t="s">
        <v>229</v>
      </c>
      <c r="S41" s="103" t="s">
        <v>872</v>
      </c>
      <c r="T41" s="75" t="s">
        <v>1055</v>
      </c>
      <c r="U41" s="75" t="s">
        <v>1146</v>
      </c>
    </row>
    <row r="42" spans="1:21" s="101" customFormat="1" ht="195.75" customHeight="1" x14ac:dyDescent="0.25">
      <c r="A42" s="100">
        <v>36</v>
      </c>
      <c r="B42" s="74" t="s">
        <v>625</v>
      </c>
      <c r="C42" s="76" t="s">
        <v>359</v>
      </c>
      <c r="D42" s="76" t="s">
        <v>360</v>
      </c>
      <c r="E42" s="100" t="s">
        <v>38</v>
      </c>
      <c r="F42" s="76" t="s">
        <v>361</v>
      </c>
      <c r="G42" s="99" t="s">
        <v>362</v>
      </c>
      <c r="H42" s="100" t="s">
        <v>56</v>
      </c>
      <c r="I42" s="100" t="s">
        <v>61</v>
      </c>
      <c r="J42" s="227" t="str">
        <f>+IF(H42="","",VLOOKUP(H42&amp;I42,CONVENCIONESFORMULAS!$H$14:$K$38,4,0))</f>
        <v>A</v>
      </c>
      <c r="K42" s="76" t="s">
        <v>369</v>
      </c>
      <c r="L42" s="76" t="s">
        <v>215</v>
      </c>
      <c r="M42" s="100">
        <v>2</v>
      </c>
      <c r="N42" s="227" t="str">
        <f>+IF(M42="","",IF(M42=0,J42,VLOOKUP(IF(M42=0,J42,IF(AND(H42="CASI SEGURO",M42=1),"PROBABLE",IF(AND(H42="PROBABLE",M42=1),"POSIBLE",IF(AND(H42="POSIBLE",M42=1),"IMPROBABLE",IF(AND(H42="CASI SEGURO",M42=2),"POSIBLE",IF(AND(H42="PROBABLE",M42=2),"IMPROBABLE",IF(AND(H42="POSIBLE",M42=2),"RARO","RARO")))))))&amp;I42,CONVENCIONESFORMULAS!$H$14:$K$38,4,0)))</f>
        <v>M</v>
      </c>
      <c r="O42" s="99" t="s">
        <v>83</v>
      </c>
      <c r="P42" s="76" t="s">
        <v>363</v>
      </c>
      <c r="Q42" s="76" t="s">
        <v>214</v>
      </c>
      <c r="R42" s="76" t="s">
        <v>364</v>
      </c>
      <c r="S42" s="103" t="s">
        <v>869</v>
      </c>
      <c r="T42" s="75" t="s">
        <v>998</v>
      </c>
      <c r="U42" s="75" t="s">
        <v>1150</v>
      </c>
    </row>
    <row r="43" spans="1:21" s="101" customFormat="1" ht="144" customHeight="1" x14ac:dyDescent="0.25">
      <c r="A43" s="100">
        <v>37</v>
      </c>
      <c r="B43" s="74" t="s">
        <v>625</v>
      </c>
      <c r="C43" s="76" t="s">
        <v>359</v>
      </c>
      <c r="D43" s="76" t="s">
        <v>365</v>
      </c>
      <c r="E43" s="100" t="s">
        <v>38</v>
      </c>
      <c r="F43" s="76" t="s">
        <v>366</v>
      </c>
      <c r="G43" s="99" t="s">
        <v>367</v>
      </c>
      <c r="H43" s="100" t="s">
        <v>57</v>
      </c>
      <c r="I43" s="100" t="s">
        <v>61</v>
      </c>
      <c r="J43" s="227" t="str">
        <f>+IF(H43="","",VLOOKUP(H43&amp;I43,CONVENCIONESFORMULAS!$H$14:$K$38,4,0))</f>
        <v>A</v>
      </c>
      <c r="K43" s="76" t="s">
        <v>368</v>
      </c>
      <c r="L43" s="76" t="s">
        <v>215</v>
      </c>
      <c r="M43" s="100">
        <v>2</v>
      </c>
      <c r="N43" s="227" t="str">
        <f>+IF(M43="","",IF(M43=0,J43,VLOOKUP(IF(M43=0,J43,IF(AND(H43="CASI SEGURO",M43=1),"PROBABLE",IF(AND(H43="PROBABLE",M43=1),"POSIBLE",IF(AND(H43="POSIBLE",M43=1),"IMPROBABLE",IF(AND(H43="CASI SEGURO",M43=2),"POSIBLE",IF(AND(H43="PROBABLE",M43=2),"IMPROBABLE",IF(AND(H43="POSIBLE",M43=2),"RARO","RARO")))))))&amp;I43,CONVENCIONESFORMULAS!$H$14:$K$38,4,0)))</f>
        <v>M</v>
      </c>
      <c r="O43" s="99" t="s">
        <v>83</v>
      </c>
      <c r="P43" s="76" t="s">
        <v>363</v>
      </c>
      <c r="Q43" s="76" t="s">
        <v>214</v>
      </c>
      <c r="R43" s="76" t="s">
        <v>364</v>
      </c>
      <c r="S43" s="103" t="s">
        <v>870</v>
      </c>
      <c r="T43" s="75" t="s">
        <v>997</v>
      </c>
      <c r="U43" s="75" t="s">
        <v>1149</v>
      </c>
    </row>
    <row r="44" spans="1:21" s="101" customFormat="1" ht="156" customHeight="1" x14ac:dyDescent="0.25">
      <c r="A44" s="100">
        <v>38</v>
      </c>
      <c r="B44" s="74" t="s">
        <v>625</v>
      </c>
      <c r="C44" s="76" t="s">
        <v>359</v>
      </c>
      <c r="D44" s="76" t="s">
        <v>370</v>
      </c>
      <c r="E44" s="100" t="s">
        <v>240</v>
      </c>
      <c r="F44" s="76" t="s">
        <v>357</v>
      </c>
      <c r="G44" s="99" t="s">
        <v>358</v>
      </c>
      <c r="H44" s="100" t="s">
        <v>57</v>
      </c>
      <c r="I44" s="100" t="s">
        <v>61</v>
      </c>
      <c r="J44" s="227" t="str">
        <f>+IF(H44="","",VLOOKUP(H44&amp;I44,CONVENCIONESFORMULAS!$H$14:$K$38,4,0))</f>
        <v>A</v>
      </c>
      <c r="K44" s="76" t="s">
        <v>371</v>
      </c>
      <c r="L44" s="76" t="s">
        <v>372</v>
      </c>
      <c r="M44" s="100">
        <v>2</v>
      </c>
      <c r="N44" s="227" t="str">
        <f>+IF(M44="","",IF(M44=0,J44,VLOOKUP(IF(M44=0,J44,IF(AND(H44="CASI SEGURO",M44=1),"PROBABLE",IF(AND(H44="PROBABLE",M44=1),"POSIBLE",IF(AND(H44="POSIBLE",M44=1),"IMPROBABLE",IF(AND(H44="CASI SEGURO",M44=2),"POSIBLE",IF(AND(H44="PROBABLE",M44=2),"IMPROBABLE",IF(AND(H44="POSIBLE",M44=2),"RARO","RARO")))))))&amp;I44,CONVENCIONESFORMULAS!$H$14:$K$38,4,0)))</f>
        <v>M</v>
      </c>
      <c r="O44" s="99" t="s">
        <v>83</v>
      </c>
      <c r="P44" s="76" t="s">
        <v>363</v>
      </c>
      <c r="Q44" s="76" t="s">
        <v>214</v>
      </c>
      <c r="R44" s="76" t="s">
        <v>364</v>
      </c>
      <c r="S44" s="103" t="s">
        <v>873</v>
      </c>
      <c r="T44" s="103" t="s">
        <v>1152</v>
      </c>
      <c r="U44" s="75" t="s">
        <v>1151</v>
      </c>
    </row>
    <row r="45" spans="1:21" s="101" customFormat="1" ht="84" customHeight="1" x14ac:dyDescent="0.25">
      <c r="A45" s="100">
        <v>39</v>
      </c>
      <c r="B45" s="74" t="s">
        <v>627</v>
      </c>
      <c r="C45" s="76" t="s">
        <v>96</v>
      </c>
      <c r="D45" s="76" t="s">
        <v>97</v>
      </c>
      <c r="E45" s="100" t="s">
        <v>37</v>
      </c>
      <c r="F45" s="76" t="s">
        <v>103</v>
      </c>
      <c r="G45" s="76" t="s">
        <v>104</v>
      </c>
      <c r="H45" s="100" t="s">
        <v>58</v>
      </c>
      <c r="I45" s="100" t="s">
        <v>10</v>
      </c>
      <c r="J45" s="227" t="str">
        <f>+IF(H45="","",VLOOKUP(H45&amp;I45,CONVENCIONESFORMULAS!$H$14:$K$38,4,0))</f>
        <v>B</v>
      </c>
      <c r="K45" s="76" t="s">
        <v>109</v>
      </c>
      <c r="L45" s="76" t="s">
        <v>209</v>
      </c>
      <c r="M45" s="100">
        <v>2</v>
      </c>
      <c r="N45" s="227" t="str">
        <f>+IF(M45="","",IF(M45=0,J45,VLOOKUP(IF(M45=0,J45,IF(AND(H45="CASI SEGURO",M45=1),"PROBABLE",IF(AND(H45="PROBABLE",M45=1),"POSIBLE",IF(AND(H45="POSIBLE",M45=1),"IMPROBABLE",IF(AND(H45="CASI SEGURO",M45=2),"POSIBLE",IF(AND(H45="PROBABLE",M45=2),"IMPROBABLE",IF(AND(H45="POSIBLE",M45=2),"RARO","RARO")))))))&amp;I45,CONVENCIONESFORMULAS!$H$14:$K$38,4,0)))</f>
        <v>B</v>
      </c>
      <c r="O45" s="99" t="s">
        <v>108</v>
      </c>
      <c r="P45" s="76"/>
      <c r="Q45" s="76"/>
      <c r="R45" s="76" t="s">
        <v>230</v>
      </c>
      <c r="S45" s="75" t="s">
        <v>833</v>
      </c>
      <c r="T45" s="75" t="s">
        <v>833</v>
      </c>
      <c r="U45" s="75" t="s">
        <v>833</v>
      </c>
    </row>
    <row r="46" spans="1:21" s="101" customFormat="1" ht="78.75" customHeight="1" x14ac:dyDescent="0.25">
      <c r="A46" s="100">
        <v>40</v>
      </c>
      <c r="B46" s="74" t="s">
        <v>627</v>
      </c>
      <c r="C46" s="76" t="s">
        <v>98</v>
      </c>
      <c r="D46" s="76" t="s">
        <v>373</v>
      </c>
      <c r="E46" s="100" t="s">
        <v>37</v>
      </c>
      <c r="F46" s="76" t="s">
        <v>105</v>
      </c>
      <c r="G46" s="76" t="s">
        <v>374</v>
      </c>
      <c r="H46" s="100" t="s">
        <v>57</v>
      </c>
      <c r="I46" s="100" t="s">
        <v>60</v>
      </c>
      <c r="J46" s="227" t="str">
        <f>+IF(H46="","",VLOOKUP(H46&amp;I46,CONVENCIONESFORMULAS!$H$14:$K$38,4,0))</f>
        <v>B</v>
      </c>
      <c r="K46" s="76" t="s">
        <v>375</v>
      </c>
      <c r="L46" s="76" t="s">
        <v>211</v>
      </c>
      <c r="M46" s="100">
        <v>2</v>
      </c>
      <c r="N46" s="227" t="str">
        <f>+IF(M46="","",IF(M46=0,J46,VLOOKUP(IF(M46=0,J46,IF(AND(H46="CASI SEGURO",M46=1),"PROBABLE",IF(AND(H46="PROBABLE",M46=1),"POSIBLE",IF(AND(H46="POSIBLE",M46=1),"IMPROBABLE",IF(AND(H46="CASI SEGURO",M46=2),"POSIBLE",IF(AND(H46="PROBABLE",M46=2),"IMPROBABLE",IF(AND(H46="POSIBLE",M46=2),"RARO","RARO")))))))&amp;I46,CONVENCIONESFORMULAS!$H$14:$K$38,4,0)))</f>
        <v>B</v>
      </c>
      <c r="O46" s="99" t="s">
        <v>108</v>
      </c>
      <c r="P46" s="76"/>
      <c r="Q46" s="76"/>
      <c r="R46" s="76" t="s">
        <v>230</v>
      </c>
      <c r="S46" s="75" t="s">
        <v>836</v>
      </c>
      <c r="T46" s="75" t="s">
        <v>836</v>
      </c>
      <c r="U46" s="75" t="s">
        <v>1089</v>
      </c>
    </row>
    <row r="47" spans="1:21" s="101" customFormat="1" ht="81" customHeight="1" x14ac:dyDescent="0.25">
      <c r="A47" s="100">
        <v>41</v>
      </c>
      <c r="B47" s="74" t="s">
        <v>627</v>
      </c>
      <c r="C47" s="76" t="s">
        <v>98</v>
      </c>
      <c r="D47" s="76" t="s">
        <v>99</v>
      </c>
      <c r="E47" s="100" t="s">
        <v>37</v>
      </c>
      <c r="F47" s="76" t="s">
        <v>105</v>
      </c>
      <c r="G47" s="76" t="s">
        <v>374</v>
      </c>
      <c r="H47" s="100" t="s">
        <v>57</v>
      </c>
      <c r="I47" s="100" t="s">
        <v>60</v>
      </c>
      <c r="J47" s="227" t="str">
        <f>+IF(H47="","",VLOOKUP(H47&amp;I47,CONVENCIONESFORMULAS!$H$14:$K$38,4,0))</f>
        <v>B</v>
      </c>
      <c r="K47" s="76" t="s">
        <v>375</v>
      </c>
      <c r="L47" s="76" t="s">
        <v>211</v>
      </c>
      <c r="M47" s="100">
        <v>2</v>
      </c>
      <c r="N47" s="227" t="str">
        <f>+IF(M47="","",IF(M47=0,J47,VLOOKUP(IF(M47=0,J47,IF(AND(H47="CASI SEGURO",M47=1),"PROBABLE",IF(AND(H47="PROBABLE",M47=1),"POSIBLE",IF(AND(H47="POSIBLE",M47=1),"IMPROBABLE",IF(AND(H47="CASI SEGURO",M47=2),"POSIBLE",IF(AND(H47="PROBABLE",M47=2),"IMPROBABLE",IF(AND(H47="POSIBLE",M47=2),"RARO","RARO")))))))&amp;I47,CONVENCIONESFORMULAS!$H$14:$K$38,4,0)))</f>
        <v>B</v>
      </c>
      <c r="O47" s="99" t="s">
        <v>108</v>
      </c>
      <c r="P47" s="76"/>
      <c r="Q47" s="76"/>
      <c r="R47" s="76" t="s">
        <v>230</v>
      </c>
      <c r="S47" s="75" t="s">
        <v>837</v>
      </c>
      <c r="T47" s="75" t="s">
        <v>837</v>
      </c>
      <c r="U47" s="75" t="s">
        <v>837</v>
      </c>
    </row>
    <row r="48" spans="1:21" s="101" customFormat="1" ht="99" customHeight="1" x14ac:dyDescent="0.25">
      <c r="A48" s="100">
        <v>42</v>
      </c>
      <c r="B48" s="74" t="s">
        <v>627</v>
      </c>
      <c r="C48" s="76" t="s">
        <v>98</v>
      </c>
      <c r="D48" s="76" t="s">
        <v>100</v>
      </c>
      <c r="E48" s="100" t="s">
        <v>38</v>
      </c>
      <c r="F48" s="76" t="s">
        <v>376</v>
      </c>
      <c r="G48" s="76" t="s">
        <v>377</v>
      </c>
      <c r="H48" s="100" t="s">
        <v>57</v>
      </c>
      <c r="I48" s="100" t="s">
        <v>60</v>
      </c>
      <c r="J48" s="227" t="str">
        <f>+IF(H48="","",VLOOKUP(H48&amp;I48,CONVENCIONESFORMULAS!$H$14:$K$38,4,0))</f>
        <v>B</v>
      </c>
      <c r="K48" s="76" t="s">
        <v>378</v>
      </c>
      <c r="L48" s="76" t="s">
        <v>211</v>
      </c>
      <c r="M48" s="100">
        <v>2</v>
      </c>
      <c r="N48" s="227" t="str">
        <f>+IF(M48="","",IF(M48=0,J48,VLOOKUP(IF(M48=0,J48,IF(AND(H48="CASI SEGURO",M48=1),"PROBABLE",IF(AND(H48="PROBABLE",M48=1),"POSIBLE",IF(AND(H48="POSIBLE",M48=1),"IMPROBABLE",IF(AND(H48="CASI SEGURO",M48=2),"POSIBLE",IF(AND(H48="PROBABLE",M48=2),"IMPROBABLE",IF(AND(H48="POSIBLE",M48=2),"RARO","RARO")))))))&amp;I48,CONVENCIONESFORMULAS!$H$14:$K$38,4,0)))</f>
        <v>B</v>
      </c>
      <c r="O48" s="99" t="s">
        <v>108</v>
      </c>
      <c r="P48" s="76"/>
      <c r="Q48" s="76"/>
      <c r="R48" s="76" t="s">
        <v>230</v>
      </c>
      <c r="S48" s="75" t="s">
        <v>838</v>
      </c>
      <c r="T48" s="75" t="s">
        <v>838</v>
      </c>
      <c r="U48" s="75" t="s">
        <v>1083</v>
      </c>
    </row>
    <row r="49" spans="1:21" s="101" customFormat="1" ht="78" customHeight="1" x14ac:dyDescent="0.25">
      <c r="A49" s="100">
        <v>43</v>
      </c>
      <c r="B49" s="74" t="s">
        <v>627</v>
      </c>
      <c r="C49" s="76" t="s">
        <v>101</v>
      </c>
      <c r="D49" s="76" t="s">
        <v>102</v>
      </c>
      <c r="E49" s="100" t="s">
        <v>38</v>
      </c>
      <c r="F49" s="76" t="s">
        <v>106</v>
      </c>
      <c r="G49" s="76" t="s">
        <v>107</v>
      </c>
      <c r="H49" s="100" t="s">
        <v>57</v>
      </c>
      <c r="I49" s="100" t="s">
        <v>60</v>
      </c>
      <c r="J49" s="227" t="str">
        <f>+IF(H49="","",VLOOKUP(H49&amp;I49,CONVENCIONESFORMULAS!$H$14:$K$38,4,0))</f>
        <v>B</v>
      </c>
      <c r="K49" s="76" t="s">
        <v>379</v>
      </c>
      <c r="L49" s="76" t="s">
        <v>380</v>
      </c>
      <c r="M49" s="100">
        <v>2</v>
      </c>
      <c r="N49" s="227" t="str">
        <f>+IF(M49="","",IF(M49=0,J49,VLOOKUP(IF(M49=0,J49,IF(AND(H49="CASI SEGURO",M49=1),"PROBABLE",IF(AND(H49="PROBABLE",M49=1),"POSIBLE",IF(AND(H49="POSIBLE",M49=1),"IMPROBABLE",IF(AND(H49="CASI SEGURO",M49=2),"POSIBLE",IF(AND(H49="PROBABLE",M49=2),"IMPROBABLE",IF(AND(H49="POSIBLE",M49=2),"RARO","RARO")))))))&amp;I49,CONVENCIONESFORMULAS!$H$14:$K$38,4,0)))</f>
        <v>B</v>
      </c>
      <c r="O49" s="99" t="s">
        <v>108</v>
      </c>
      <c r="P49" s="76"/>
      <c r="Q49" s="76"/>
      <c r="R49" s="76" t="s">
        <v>230</v>
      </c>
      <c r="S49" s="75" t="s">
        <v>834</v>
      </c>
      <c r="T49" s="75" t="s">
        <v>973</v>
      </c>
      <c r="U49" s="75" t="s">
        <v>1084</v>
      </c>
    </row>
    <row r="50" spans="1:21" s="101" customFormat="1" ht="79.5" customHeight="1" x14ac:dyDescent="0.25">
      <c r="A50" s="100">
        <v>44</v>
      </c>
      <c r="B50" s="74" t="s">
        <v>627</v>
      </c>
      <c r="C50" s="76" t="s">
        <v>194</v>
      </c>
      <c r="D50" s="76" t="s">
        <v>180</v>
      </c>
      <c r="E50" s="100" t="s">
        <v>240</v>
      </c>
      <c r="F50" s="76" t="s">
        <v>195</v>
      </c>
      <c r="G50" s="99" t="s">
        <v>192</v>
      </c>
      <c r="H50" s="100" t="s">
        <v>56</v>
      </c>
      <c r="I50" s="100" t="s">
        <v>61</v>
      </c>
      <c r="J50" s="227" t="str">
        <f>+IF(H50="","",VLOOKUP(H50&amp;I50,CONVENCIONESFORMULAS!$H$14:$K$38,4,0))</f>
        <v>A</v>
      </c>
      <c r="K50" s="76" t="s">
        <v>184</v>
      </c>
      <c r="L50" s="76" t="s">
        <v>212</v>
      </c>
      <c r="M50" s="100">
        <v>2</v>
      </c>
      <c r="N50" s="227" t="str">
        <f>+IF(M50="","",IF(M50=0,J50,VLOOKUP(IF(M50=0,J50,IF(AND(H50="CASI SEGURO",M50=1),"PROBABLE",IF(AND(H50="PROBABLE",M50=1),"POSIBLE",IF(AND(H50="POSIBLE",M50=1),"IMPROBABLE",IF(AND(H50="CASI SEGURO",M50=2),"POSIBLE",IF(AND(H50="PROBABLE",M50=2),"IMPROBABLE",IF(AND(H50="POSIBLE",M50=2),"RARO","RARO")))))))&amp;I50,CONVENCIONESFORMULAS!$H$14:$K$38,4,0)))</f>
        <v>M</v>
      </c>
      <c r="O50" s="99" t="s">
        <v>83</v>
      </c>
      <c r="P50" s="76" t="s">
        <v>381</v>
      </c>
      <c r="Q50" s="76" t="s">
        <v>382</v>
      </c>
      <c r="R50" s="76" t="s">
        <v>230</v>
      </c>
      <c r="S50" s="75" t="s">
        <v>974</v>
      </c>
      <c r="T50" s="75" t="s">
        <v>975</v>
      </c>
      <c r="U50" s="75" t="s">
        <v>1085</v>
      </c>
    </row>
    <row r="51" spans="1:21" s="101" customFormat="1" ht="79.5" customHeight="1" x14ac:dyDescent="0.25">
      <c r="A51" s="100">
        <v>45</v>
      </c>
      <c r="B51" s="74" t="s">
        <v>627</v>
      </c>
      <c r="C51" s="76" t="s">
        <v>101</v>
      </c>
      <c r="D51" s="76" t="s">
        <v>385</v>
      </c>
      <c r="E51" s="100" t="s">
        <v>240</v>
      </c>
      <c r="F51" s="76" t="s">
        <v>182</v>
      </c>
      <c r="G51" s="99" t="s">
        <v>192</v>
      </c>
      <c r="H51" s="100" t="s">
        <v>56</v>
      </c>
      <c r="I51" s="100" t="s">
        <v>61</v>
      </c>
      <c r="J51" s="227" t="str">
        <f>+IF(H51="","",VLOOKUP(H51&amp;I51,CONVENCIONESFORMULAS!$H$14:$K$38,4,0))</f>
        <v>A</v>
      </c>
      <c r="K51" s="76" t="s">
        <v>386</v>
      </c>
      <c r="L51" s="76" t="s">
        <v>387</v>
      </c>
      <c r="M51" s="100">
        <v>2</v>
      </c>
      <c r="N51" s="227" t="str">
        <f>+IF(M51="","",IF(M51=0,J51,VLOOKUP(IF(M51=0,J51,IF(AND(H51="CASI SEGURO",M51=1),"PROBABLE",IF(AND(H51="PROBABLE",M51=1),"POSIBLE",IF(AND(H51="POSIBLE",M51=1),"IMPROBABLE",IF(AND(H51="CASI SEGURO",M51=2),"POSIBLE",IF(AND(H51="PROBABLE",M51=2),"IMPROBABLE",IF(AND(H51="POSIBLE",M51=2),"RARO","RARO")))))))&amp;I51,CONVENCIONESFORMULAS!$H$14:$K$38,4,0)))</f>
        <v>M</v>
      </c>
      <c r="O51" s="99" t="s">
        <v>83</v>
      </c>
      <c r="P51" s="76" t="s">
        <v>388</v>
      </c>
      <c r="Q51" s="76" t="s">
        <v>209</v>
      </c>
      <c r="R51" s="76" t="s">
        <v>230</v>
      </c>
      <c r="S51" s="75" t="s">
        <v>839</v>
      </c>
      <c r="T51" s="75" t="s">
        <v>976</v>
      </c>
      <c r="U51" s="75" t="s">
        <v>1086</v>
      </c>
    </row>
    <row r="52" spans="1:21" s="101" customFormat="1" ht="273.75" customHeight="1" x14ac:dyDescent="0.25">
      <c r="A52" s="100">
        <v>46</v>
      </c>
      <c r="B52" s="74" t="s">
        <v>627</v>
      </c>
      <c r="C52" s="76" t="s">
        <v>196</v>
      </c>
      <c r="D52" s="76" t="s">
        <v>383</v>
      </c>
      <c r="E52" s="100" t="s">
        <v>240</v>
      </c>
      <c r="F52" s="76" t="s">
        <v>181</v>
      </c>
      <c r="G52" s="99" t="s">
        <v>192</v>
      </c>
      <c r="H52" s="100" t="s">
        <v>58</v>
      </c>
      <c r="I52" s="100" t="s">
        <v>61</v>
      </c>
      <c r="J52" s="227" t="str">
        <f>+IF(H52="","",VLOOKUP(H52&amp;I52,CONVENCIONESFORMULAS!$H$14:$K$38,4,0))</f>
        <v>M</v>
      </c>
      <c r="K52" s="76" t="s">
        <v>384</v>
      </c>
      <c r="L52" s="76" t="s">
        <v>211</v>
      </c>
      <c r="M52" s="100">
        <v>2</v>
      </c>
      <c r="N52" s="227" t="str">
        <f>+IF(M52="","",IF(M52=0,J52,VLOOKUP(IF(M52=0,J52,IF(AND(H52="CASI SEGURO",M52=1),"PROBABLE",IF(AND(H52="PROBABLE",M52=1),"POSIBLE",IF(AND(H52="POSIBLE",M52=1),"IMPROBABLE",IF(AND(H52="CASI SEGURO",M52=2),"POSIBLE",IF(AND(H52="PROBABLE",M52=2),"IMPROBABLE",IF(AND(H52="POSIBLE",M52=2),"RARO","RARO")))))))&amp;I52,CONVENCIONESFORMULAS!$H$14:$K$38,4,0)))</f>
        <v>M</v>
      </c>
      <c r="O52" s="99" t="s">
        <v>83</v>
      </c>
      <c r="P52" s="76" t="s">
        <v>658</v>
      </c>
      <c r="Q52" s="76" t="s">
        <v>212</v>
      </c>
      <c r="R52" s="76" t="s">
        <v>230</v>
      </c>
      <c r="S52" s="75" t="s">
        <v>835</v>
      </c>
      <c r="T52" s="75" t="s">
        <v>835</v>
      </c>
      <c r="U52" s="75" t="s">
        <v>1087</v>
      </c>
    </row>
    <row r="53" spans="1:21" s="101" customFormat="1" ht="408.75" customHeight="1" x14ac:dyDescent="0.25">
      <c r="A53" s="100">
        <v>47</v>
      </c>
      <c r="B53" s="74" t="s">
        <v>627</v>
      </c>
      <c r="C53" s="76" t="s">
        <v>98</v>
      </c>
      <c r="D53" s="76" t="s">
        <v>183</v>
      </c>
      <c r="E53" s="100" t="s">
        <v>240</v>
      </c>
      <c r="F53" s="76" t="s">
        <v>176</v>
      </c>
      <c r="G53" s="99" t="s">
        <v>192</v>
      </c>
      <c r="H53" s="100" t="s">
        <v>57</v>
      </c>
      <c r="I53" s="100" t="s">
        <v>61</v>
      </c>
      <c r="J53" s="227" t="str">
        <f>+IF(H53="","",VLOOKUP(H53&amp;I53,CONVENCIONESFORMULAS!$H$14:$K$38,4,0))</f>
        <v>A</v>
      </c>
      <c r="K53" s="76" t="s">
        <v>389</v>
      </c>
      <c r="L53" s="76" t="s">
        <v>390</v>
      </c>
      <c r="M53" s="100">
        <v>2</v>
      </c>
      <c r="N53" s="227" t="str">
        <f>+IF(M53="","",IF(M53=0,J53,VLOOKUP(IF(M53=0,J53,IF(AND(H53="CASI SEGURO",M53=1),"PROBABLE",IF(AND(H53="PROBABLE",M53=1),"POSIBLE",IF(AND(H53="POSIBLE",M53=1),"IMPROBABLE",IF(AND(H53="CASI SEGURO",M53=2),"POSIBLE",IF(AND(H53="PROBABLE",M53=2),"IMPROBABLE",IF(AND(H53="POSIBLE",M53=2),"RARO","RARO")))))))&amp;I53,CONVENCIONESFORMULAS!$H$14:$K$38,4,0)))</f>
        <v>M</v>
      </c>
      <c r="O53" s="99" t="s">
        <v>83</v>
      </c>
      <c r="P53" s="76" t="s">
        <v>391</v>
      </c>
      <c r="Q53" s="76" t="s">
        <v>212</v>
      </c>
      <c r="R53" s="76" t="s">
        <v>230</v>
      </c>
      <c r="S53" s="75" t="s">
        <v>840</v>
      </c>
      <c r="T53" s="75" t="s">
        <v>840</v>
      </c>
      <c r="U53" s="75" t="s">
        <v>1088</v>
      </c>
    </row>
    <row r="54" spans="1:21" s="101" customFormat="1" ht="180.75" customHeight="1" x14ac:dyDescent="0.25">
      <c r="A54" s="100">
        <v>48</v>
      </c>
      <c r="B54" s="74" t="s">
        <v>618</v>
      </c>
      <c r="C54" s="76" t="s">
        <v>110</v>
      </c>
      <c r="D54" s="76" t="s">
        <v>731</v>
      </c>
      <c r="E54" s="100" t="s">
        <v>633</v>
      </c>
      <c r="F54" s="76" t="s">
        <v>732</v>
      </c>
      <c r="G54" s="76" t="s">
        <v>798</v>
      </c>
      <c r="H54" s="100" t="s">
        <v>56</v>
      </c>
      <c r="I54" s="100" t="s">
        <v>61</v>
      </c>
      <c r="J54" s="227" t="str">
        <f>+IF(H54="","",VLOOKUP(H54&amp;I54,CONVENCIONESFORMULAS!$H$14:$K$38,4,0))</f>
        <v>A</v>
      </c>
      <c r="K54" s="76" t="s">
        <v>733</v>
      </c>
      <c r="L54" s="76" t="s">
        <v>734</v>
      </c>
      <c r="M54" s="100">
        <v>1</v>
      </c>
      <c r="N54" s="227" t="str">
        <f>+IF(M54="","",IF(M54=0,J54,VLOOKUP(IF(M54=0,J54,IF(AND(H54="CASI SEGURO",M54=1),"PROBABLE",IF(AND(H54="PROBABLE",M54=1),"POSIBLE",IF(AND(H54="POSIBLE",M54=1),"IMPROBABLE",IF(AND(H54="CASI SEGURO",M54=2),"POSIBLE",IF(AND(H54="PROBABLE",M54=2),"IMPROBABLE",IF(AND(H54="POSIBLE",M54=2),"RARO","RARO")))))))&amp;I54,CONVENCIONESFORMULAS!$H$14:$K$38,4,0)))</f>
        <v>A</v>
      </c>
      <c r="O54" s="76" t="s">
        <v>83</v>
      </c>
      <c r="P54" s="76" t="s">
        <v>207</v>
      </c>
      <c r="Q54" s="76" t="s">
        <v>212</v>
      </c>
      <c r="R54" s="229" t="s">
        <v>226</v>
      </c>
      <c r="S54" s="75" t="s">
        <v>891</v>
      </c>
      <c r="T54" s="75" t="s">
        <v>940</v>
      </c>
      <c r="U54" s="233" t="s">
        <v>1143</v>
      </c>
    </row>
    <row r="55" spans="1:21" s="101" customFormat="1" ht="144" customHeight="1" x14ac:dyDescent="0.25">
      <c r="A55" s="100">
        <v>49</v>
      </c>
      <c r="B55" s="74" t="s">
        <v>618</v>
      </c>
      <c r="C55" s="76" t="s">
        <v>111</v>
      </c>
      <c r="D55" s="76" t="s">
        <v>112</v>
      </c>
      <c r="E55" s="100" t="s">
        <v>634</v>
      </c>
      <c r="F55" s="76" t="s">
        <v>113</v>
      </c>
      <c r="G55" s="76" t="s">
        <v>114</v>
      </c>
      <c r="H55" s="100" t="s">
        <v>57</v>
      </c>
      <c r="I55" s="100" t="s">
        <v>61</v>
      </c>
      <c r="J55" s="227" t="str">
        <f>+IF(H55="","",VLOOKUP(H55&amp;I55,CONVENCIONESFORMULAS!$H$14:$K$38,4,0))</f>
        <v>A</v>
      </c>
      <c r="K55" s="76"/>
      <c r="L55" s="76"/>
      <c r="M55" s="100">
        <v>0</v>
      </c>
      <c r="N55" s="227" t="str">
        <f>+IF(M55="","",IF(M55=0,J55,VLOOKUP(IF(M55=0,J55,IF(AND(H55="CASI SEGURO",M55=1),"PROBABLE",IF(AND(H55="PROBABLE",M55=1),"POSIBLE",IF(AND(H55="POSIBLE",M55=1),"IMPROBABLE",IF(AND(H55="CASI SEGURO",M55=2),"POSIBLE",IF(AND(H55="PROBABLE",M55=2),"IMPROBABLE",IF(AND(H55="POSIBLE",M55=2),"RARO","RARO")))))))&amp;I55,CONVENCIONESFORMULAS!$H$14:$K$38,4,0)))</f>
        <v>A</v>
      </c>
      <c r="O55" s="99" t="s">
        <v>83</v>
      </c>
      <c r="P55" s="76" t="s">
        <v>116</v>
      </c>
      <c r="Q55" s="76" t="s">
        <v>616</v>
      </c>
      <c r="R55" s="76" t="s">
        <v>815</v>
      </c>
      <c r="S55" s="99" t="s">
        <v>929</v>
      </c>
      <c r="T55" s="99" t="s">
        <v>1058</v>
      </c>
      <c r="U55" s="99" t="s">
        <v>1058</v>
      </c>
    </row>
    <row r="56" spans="1:21" s="101" customFormat="1" ht="199.5" customHeight="1" x14ac:dyDescent="0.25">
      <c r="A56" s="100">
        <v>50</v>
      </c>
      <c r="B56" s="74" t="s">
        <v>618</v>
      </c>
      <c r="C56" s="76" t="s">
        <v>111</v>
      </c>
      <c r="D56" s="76" t="s">
        <v>117</v>
      </c>
      <c r="E56" s="100" t="s">
        <v>37</v>
      </c>
      <c r="F56" s="76" t="s">
        <v>118</v>
      </c>
      <c r="G56" s="76" t="s">
        <v>119</v>
      </c>
      <c r="H56" s="100" t="s">
        <v>56</v>
      </c>
      <c r="I56" s="100" t="s">
        <v>61</v>
      </c>
      <c r="J56" s="227" t="str">
        <f>+IF(H56="","",VLOOKUP(H56&amp;I56,CONVENCIONESFORMULAS!$H$14:$K$38,4,0))</f>
        <v>A</v>
      </c>
      <c r="K56" s="99" t="s">
        <v>768</v>
      </c>
      <c r="L56" s="76" t="s">
        <v>209</v>
      </c>
      <c r="M56" s="100">
        <v>1</v>
      </c>
      <c r="N56" s="227" t="str">
        <f>+IF(M56="","",IF(M56=0,J56,VLOOKUP(IF(M56=0,J56,IF(AND(H56="CASI SEGURO",M56=1),"PROBABLE",IF(AND(H56="PROBABLE",M56=1),"POSIBLE",IF(AND(H56="POSIBLE",M56=1),"IMPROBABLE",IF(AND(H56="CASI SEGURO",M56=2),"POSIBLE",IF(AND(H56="PROBABLE",M56=2),"IMPROBABLE",IF(AND(H56="POSIBLE",M56=2),"RARO","RARO")))))))&amp;I56,CONVENCIONESFORMULAS!$H$14:$K$38,4,0)))</f>
        <v>A</v>
      </c>
      <c r="O56" s="99" t="s">
        <v>83</v>
      </c>
      <c r="P56" s="76" t="s">
        <v>767</v>
      </c>
      <c r="Q56" s="76" t="s">
        <v>212</v>
      </c>
      <c r="R56" s="76" t="s">
        <v>231</v>
      </c>
      <c r="S56" s="75" t="s">
        <v>930</v>
      </c>
      <c r="T56" s="236" t="s">
        <v>1059</v>
      </c>
      <c r="U56" s="236" t="s">
        <v>1059</v>
      </c>
    </row>
    <row r="57" spans="1:21" s="101" customFormat="1" ht="91.5" customHeight="1" x14ac:dyDescent="0.25">
      <c r="A57" s="100">
        <v>51</v>
      </c>
      <c r="B57" s="74" t="s">
        <v>618</v>
      </c>
      <c r="C57" s="76" t="s">
        <v>115</v>
      </c>
      <c r="D57" s="76" t="s">
        <v>232</v>
      </c>
      <c r="E57" s="100" t="s">
        <v>37</v>
      </c>
      <c r="F57" s="76" t="s">
        <v>120</v>
      </c>
      <c r="G57" s="76" t="s">
        <v>280</v>
      </c>
      <c r="H57" s="100" t="s">
        <v>55</v>
      </c>
      <c r="I57" s="100" t="s">
        <v>61</v>
      </c>
      <c r="J57" s="227" t="str">
        <f>+IF(H57="","",VLOOKUP(H57&amp;I57,CONVENCIONESFORMULAS!$H$14:$K$38,4,0))</f>
        <v>E</v>
      </c>
      <c r="K57" s="99" t="s">
        <v>769</v>
      </c>
      <c r="L57" s="76" t="s">
        <v>208</v>
      </c>
      <c r="M57" s="100">
        <v>2</v>
      </c>
      <c r="N57" s="227" t="str">
        <f>+IF(M57="","",IF(M57=0,J57,VLOOKUP(IF(M57=0,J57,IF(AND(H57="CASI SEGURO",M57=1),"PROBABLE",IF(AND(H57="PROBABLE",M57=1),"POSIBLE",IF(AND(H57="POSIBLE",M57=1),"IMPROBABLE",IF(AND(H57="CASI SEGURO",M57=2),"POSIBLE",IF(AND(H57="PROBABLE",M57=2),"IMPROBABLE",IF(AND(H57="POSIBLE",M57=2),"RARO","RARO")))))))&amp;I57,CONVENCIONESFORMULAS!$H$14:$K$38,4,0)))</f>
        <v>A</v>
      </c>
      <c r="O57" s="99" t="s">
        <v>83</v>
      </c>
      <c r="P57" s="76" t="s">
        <v>770</v>
      </c>
      <c r="Q57" s="76" t="s">
        <v>617</v>
      </c>
      <c r="R57" s="77" t="s">
        <v>771</v>
      </c>
      <c r="S57" s="99" t="s">
        <v>1061</v>
      </c>
      <c r="T57" s="99" t="s">
        <v>1064</v>
      </c>
      <c r="U57" s="99" t="s">
        <v>1169</v>
      </c>
    </row>
    <row r="58" spans="1:21" s="101" customFormat="1" ht="91.5" customHeight="1" x14ac:dyDescent="0.25">
      <c r="A58" s="100">
        <v>52</v>
      </c>
      <c r="B58" s="74" t="s">
        <v>618</v>
      </c>
      <c r="C58" s="76" t="s">
        <v>809</v>
      </c>
      <c r="D58" s="76" t="s">
        <v>810</v>
      </c>
      <c r="E58" s="100" t="s">
        <v>634</v>
      </c>
      <c r="F58" s="76" t="s">
        <v>811</v>
      </c>
      <c r="G58" s="76" t="s">
        <v>812</v>
      </c>
      <c r="H58" s="100" t="s">
        <v>56</v>
      </c>
      <c r="I58" s="100" t="s">
        <v>61</v>
      </c>
      <c r="J58" s="227" t="str">
        <f>+IF(H58="","",VLOOKUP(H58&amp;I58,CONVENCIONESFORMULAS!$H$14:$K$38,4,0))</f>
        <v>A</v>
      </c>
      <c r="K58" s="99"/>
      <c r="L58" s="76"/>
      <c r="M58" s="100">
        <v>0</v>
      </c>
      <c r="N58" s="227" t="str">
        <f>+IF(M58="","",IF(M58=0,J58,VLOOKUP(IF(M58=0,J58,IF(AND(H58="CASI SEGURO",M58=1),"PROBABLE",IF(AND(H58="PROBABLE",M58=1),"POSIBLE",IF(AND(H58="POSIBLE",M58=1),"IMPROBABLE",IF(AND(H58="CASI SEGURO",M58=2),"POSIBLE",IF(AND(H58="PROBABLE",M58=2),"IMPROBABLE",IF(AND(H58="POSIBLE",M58=2),"RARO","RARO")))))))&amp;I58,CONVENCIONESFORMULAS!$H$14:$K$38,4,0)))</f>
        <v>A</v>
      </c>
      <c r="O58" s="99" t="s">
        <v>83</v>
      </c>
      <c r="P58" s="76" t="s">
        <v>813</v>
      </c>
      <c r="Q58" s="76" t="s">
        <v>814</v>
      </c>
      <c r="R58" s="229" t="s">
        <v>816</v>
      </c>
      <c r="S58" s="99" t="s">
        <v>939</v>
      </c>
      <c r="T58" s="99" t="s">
        <v>938</v>
      </c>
      <c r="U58" s="233" t="s">
        <v>1144</v>
      </c>
    </row>
    <row r="59" spans="1:21" s="68" customFormat="1" ht="153" customHeight="1" x14ac:dyDescent="0.25">
      <c r="A59" s="100">
        <v>53</v>
      </c>
      <c r="B59" s="74" t="s">
        <v>618</v>
      </c>
      <c r="C59" s="76" t="s">
        <v>111</v>
      </c>
      <c r="D59" s="76" t="s">
        <v>168</v>
      </c>
      <c r="E59" s="100" t="s">
        <v>240</v>
      </c>
      <c r="F59" s="76" t="s">
        <v>169</v>
      </c>
      <c r="G59" s="76" t="s">
        <v>197</v>
      </c>
      <c r="H59" s="100" t="s">
        <v>56</v>
      </c>
      <c r="I59" s="100" t="s">
        <v>61</v>
      </c>
      <c r="J59" s="227" t="str">
        <f>+IF(H59="","",VLOOKUP(H59&amp;I59,CONVENCIONESFORMULAS!$H$14:$K$38,4,0))</f>
        <v>A</v>
      </c>
      <c r="K59" s="76" t="s">
        <v>772</v>
      </c>
      <c r="L59" s="76" t="s">
        <v>208</v>
      </c>
      <c r="M59" s="100">
        <v>2</v>
      </c>
      <c r="N59" s="227" t="str">
        <f>+IF(M59="","",IF(M59=0,J59,VLOOKUP(IF(M59=0,J59,IF(AND(H59="CASI SEGURO",M59=1),"PROBABLE",IF(AND(H59="PROBABLE",M59=1),"POSIBLE",IF(AND(H59="POSIBLE",M59=1),"IMPROBABLE",IF(AND(H59="CASI SEGURO",M59=2),"POSIBLE",IF(AND(H59="PROBABLE",M59=2),"IMPROBABLE",IF(AND(H59="POSIBLE",M59=2),"RARO","RARO")))))))&amp;I59,CONVENCIONESFORMULAS!$H$14:$K$38,4,0)))</f>
        <v>M</v>
      </c>
      <c r="O59" s="99" t="s">
        <v>71</v>
      </c>
      <c r="P59" s="76"/>
      <c r="Q59" s="76"/>
      <c r="R59" s="76" t="s">
        <v>231</v>
      </c>
      <c r="S59" s="75" t="s">
        <v>931</v>
      </c>
      <c r="T59" s="75" t="s">
        <v>1060</v>
      </c>
      <c r="U59" s="75" t="s">
        <v>1171</v>
      </c>
    </row>
    <row r="60" spans="1:21" s="68" customFormat="1" ht="166.5" customHeight="1" x14ac:dyDescent="0.25">
      <c r="A60" s="100">
        <v>54</v>
      </c>
      <c r="B60" s="74" t="s">
        <v>621</v>
      </c>
      <c r="C60" s="79" t="s">
        <v>121</v>
      </c>
      <c r="D60" s="77" t="s">
        <v>122</v>
      </c>
      <c r="E60" s="78" t="s">
        <v>37</v>
      </c>
      <c r="F60" s="79" t="s">
        <v>442</v>
      </c>
      <c r="G60" s="76" t="s">
        <v>441</v>
      </c>
      <c r="H60" s="100" t="s">
        <v>56</v>
      </c>
      <c r="I60" s="100" t="s">
        <v>10</v>
      </c>
      <c r="J60" s="227" t="str">
        <f>+IF(H60="","",VLOOKUP(H60&amp;I60,CONVENCIONESFORMULAS!$H$14:$K$38,4,0))</f>
        <v>A</v>
      </c>
      <c r="K60" s="77" t="s">
        <v>443</v>
      </c>
      <c r="L60" s="77" t="s">
        <v>213</v>
      </c>
      <c r="M60" s="100">
        <v>2</v>
      </c>
      <c r="N60" s="227" t="str">
        <f>+IF(M60="","",IF(M60=0,J60,VLOOKUP(IF(M60=0,J60,IF(AND(H60="CASI SEGURO",M60=1),"PROBABLE",IF(AND(H60="PROBABLE",M60=1),"POSIBLE",IF(AND(H60="POSIBLE",M60=1),"IMPROBABLE",IF(AND(H60="CASI SEGURO",M60=2),"POSIBLE",IF(AND(H60="PROBABLE",M60=2),"IMPROBABLE",IF(AND(H60="POSIBLE",M60=2),"RARO","RARO")))))))&amp;I60,CONVENCIONESFORMULAS!$H$14:$K$38,4,0)))</f>
        <v>B</v>
      </c>
      <c r="O60" s="237" t="s">
        <v>71</v>
      </c>
      <c r="P60" s="237"/>
      <c r="Q60" s="237"/>
      <c r="R60" s="76" t="s">
        <v>233</v>
      </c>
      <c r="S60" s="75" t="s">
        <v>879</v>
      </c>
      <c r="T60" s="75" t="s">
        <v>999</v>
      </c>
      <c r="U60" s="233" t="s">
        <v>1163</v>
      </c>
    </row>
    <row r="61" spans="1:21" s="68" customFormat="1" ht="409.5" customHeight="1" x14ac:dyDescent="0.25">
      <c r="A61" s="100">
        <v>55</v>
      </c>
      <c r="B61" s="74" t="s">
        <v>621</v>
      </c>
      <c r="C61" s="79" t="s">
        <v>123</v>
      </c>
      <c r="D61" s="77" t="s">
        <v>124</v>
      </c>
      <c r="E61" s="78" t="s">
        <v>37</v>
      </c>
      <c r="F61" s="79" t="s">
        <v>444</v>
      </c>
      <c r="G61" s="76" t="s">
        <v>445</v>
      </c>
      <c r="H61" s="100" t="s">
        <v>55</v>
      </c>
      <c r="I61" s="100" t="s">
        <v>10</v>
      </c>
      <c r="J61" s="227" t="str">
        <f>+IF(H61="","",VLOOKUP(H61&amp;I61,CONVENCIONESFORMULAS!$H$14:$K$38,4,0))</f>
        <v>A</v>
      </c>
      <c r="K61" s="76" t="s">
        <v>446</v>
      </c>
      <c r="L61" s="76" t="s">
        <v>214</v>
      </c>
      <c r="M61" s="100">
        <v>2</v>
      </c>
      <c r="N61" s="227" t="str">
        <f>+IF(M61="","",IF(M61=0,J61,VLOOKUP(IF(M61=0,J61,IF(AND(H61="CASI SEGURO",M61=1),"PROBABLE",IF(AND(H61="PROBABLE",M61=1),"POSIBLE",IF(AND(H61="POSIBLE",M61=1),"IMPROBABLE",IF(AND(H61="CASI SEGURO",M61=2),"POSIBLE",IF(AND(H61="PROBABLE",M61=2),"IMPROBABLE",IF(AND(H61="POSIBLE",M61=2),"RARO","RARO")))))))&amp;I61,CONVENCIONESFORMULAS!$H$14:$K$38,4,0)))</f>
        <v>M</v>
      </c>
      <c r="O61" s="237" t="s">
        <v>71</v>
      </c>
      <c r="P61" s="237"/>
      <c r="Q61" s="237"/>
      <c r="R61" s="76" t="s">
        <v>233</v>
      </c>
      <c r="S61" s="75" t="s">
        <v>880</v>
      </c>
      <c r="T61" s="233" t="s">
        <v>1000</v>
      </c>
      <c r="U61" s="233" t="s">
        <v>1164</v>
      </c>
    </row>
    <row r="62" spans="1:21" s="68" customFormat="1" ht="241.5" customHeight="1" x14ac:dyDescent="0.25">
      <c r="A62" s="100">
        <v>56</v>
      </c>
      <c r="B62" s="74" t="s">
        <v>621</v>
      </c>
      <c r="C62" s="79" t="s">
        <v>138</v>
      </c>
      <c r="D62" s="77" t="s">
        <v>447</v>
      </c>
      <c r="E62" s="78" t="s">
        <v>37</v>
      </c>
      <c r="F62" s="79" t="s">
        <v>448</v>
      </c>
      <c r="G62" s="77" t="s">
        <v>449</v>
      </c>
      <c r="H62" s="78" t="s">
        <v>58</v>
      </c>
      <c r="I62" s="78" t="s">
        <v>60</v>
      </c>
      <c r="J62" s="227" t="str">
        <f>+IF(H62="","",VLOOKUP(H62&amp;I62,CONVENCIONESFORMULAS!$H$14:$K$38,4,0))</f>
        <v>B</v>
      </c>
      <c r="K62" s="77" t="s">
        <v>450</v>
      </c>
      <c r="L62" s="77" t="s">
        <v>213</v>
      </c>
      <c r="M62" s="78">
        <v>2</v>
      </c>
      <c r="N62" s="227" t="str">
        <f>+IF(M62="","",IF(M62=0,J62,VLOOKUP(IF(M62=0,J62,IF(AND(H62="CASI SEGURO",M62=1),"PROBABLE",IF(AND(H62="PROBABLE",M62=1),"POSIBLE",IF(AND(H62="POSIBLE",M62=1),"IMPROBABLE",IF(AND(H62="CASI SEGURO",M62=2),"POSIBLE",IF(AND(H62="PROBABLE",M62=2),"IMPROBABLE",IF(AND(H62="POSIBLE",M62=2),"RARO","RARO")))))))&amp;I62,CONVENCIONESFORMULAS!$H$14:$K$38,4,0)))</f>
        <v>B</v>
      </c>
      <c r="O62" s="237" t="s">
        <v>71</v>
      </c>
      <c r="P62" s="237"/>
      <c r="Q62" s="237"/>
      <c r="R62" s="76" t="s">
        <v>233</v>
      </c>
      <c r="S62" s="75" t="s">
        <v>882</v>
      </c>
      <c r="T62" s="75" t="s">
        <v>1001</v>
      </c>
      <c r="U62" s="233" t="s">
        <v>1165</v>
      </c>
    </row>
    <row r="63" spans="1:21" s="68" customFormat="1" ht="126" customHeight="1" x14ac:dyDescent="0.25">
      <c r="A63" s="100">
        <v>57</v>
      </c>
      <c r="B63" s="74" t="s">
        <v>621</v>
      </c>
      <c r="C63" s="77" t="s">
        <v>137</v>
      </c>
      <c r="D63" s="77" t="s">
        <v>451</v>
      </c>
      <c r="E63" s="78" t="s">
        <v>37</v>
      </c>
      <c r="F63" s="77" t="s">
        <v>452</v>
      </c>
      <c r="G63" s="99" t="s">
        <v>453</v>
      </c>
      <c r="H63" s="78" t="s">
        <v>56</v>
      </c>
      <c r="I63" s="78" t="s">
        <v>10</v>
      </c>
      <c r="J63" s="227" t="str">
        <f>+IF(H63="","",VLOOKUP(H63&amp;I63,CONVENCIONESFORMULAS!$H$14:$K$38,4,0))</f>
        <v>A</v>
      </c>
      <c r="K63" s="77" t="s">
        <v>454</v>
      </c>
      <c r="L63" s="77" t="s">
        <v>213</v>
      </c>
      <c r="M63" s="78">
        <v>2</v>
      </c>
      <c r="N63" s="227" t="str">
        <f>+IF(M63="","",IF(M63=0,J63,VLOOKUP(IF(M63=0,J63,IF(AND(H63="CASI SEGURO",M63=1),"PROBABLE",IF(AND(H63="PROBABLE",M63=1),"POSIBLE",IF(AND(H63="POSIBLE",M63=1),"IMPROBABLE",IF(AND(H63="CASI SEGURO",M63=2),"POSIBLE",IF(AND(H63="PROBABLE",M63=2),"IMPROBABLE",IF(AND(H63="POSIBLE",M63=2),"RARO","RARO")))))))&amp;I63,CONVENCIONESFORMULAS!$H$14:$K$38,4,0)))</f>
        <v>B</v>
      </c>
      <c r="O63" s="237" t="s">
        <v>71</v>
      </c>
      <c r="P63" s="237"/>
      <c r="Q63" s="237"/>
      <c r="R63" s="76" t="s">
        <v>233</v>
      </c>
      <c r="S63" s="75" t="s">
        <v>881</v>
      </c>
      <c r="T63" s="75" t="s">
        <v>1002</v>
      </c>
      <c r="U63" s="233" t="s">
        <v>1132</v>
      </c>
    </row>
    <row r="64" spans="1:21" s="68" customFormat="1" ht="345" customHeight="1" x14ac:dyDescent="0.25">
      <c r="A64" s="100">
        <v>58</v>
      </c>
      <c r="B64" s="74" t="s">
        <v>621</v>
      </c>
      <c r="C64" s="238" t="s">
        <v>547</v>
      </c>
      <c r="D64" s="239" t="s">
        <v>548</v>
      </c>
      <c r="E64" s="100" t="s">
        <v>240</v>
      </c>
      <c r="F64" s="103" t="s">
        <v>549</v>
      </c>
      <c r="G64" s="75" t="s">
        <v>550</v>
      </c>
      <c r="H64" s="78" t="s">
        <v>56</v>
      </c>
      <c r="I64" s="78" t="s">
        <v>61</v>
      </c>
      <c r="J64" s="240" t="str">
        <f>+IF(H64="","",VLOOKUP(H64&amp;I64,[3]CONVENCIONESFORMULAS!$H$14:$K$38,4,0))</f>
        <v>A</v>
      </c>
      <c r="K64" s="75" t="s">
        <v>551</v>
      </c>
      <c r="L64" s="77" t="s">
        <v>214</v>
      </c>
      <c r="M64" s="78">
        <v>2</v>
      </c>
      <c r="N64" s="240" t="str">
        <f>+IF(M64="","",IF(M64=0,J64,VLOOKUP(IF(M64=0,J64,IF(AND(H64="CASI SEGURO",M64=1),"PROBABLE",IF(AND(H64="PROBABLE",M64=1),"POSIBLE",IF(AND(H64="POSIBLE",M64=1),"IMPROBABLE",IF(AND(H64="CASI SEGURO",M64=2),"POSIBLE",IF(AND(H64="PROBABLE",M64=2),"IMPROBABLE",IF(AND(H64="POSIBLE",M64=2),"RARO","RARO")))))))&amp;I64,[3]CONVENCIONESFORMULAS!$H$14:$K$38,4,0)))</f>
        <v>M</v>
      </c>
      <c r="O64" s="237" t="s">
        <v>71</v>
      </c>
      <c r="P64" s="77"/>
      <c r="Q64" s="241"/>
      <c r="R64" s="76" t="s">
        <v>233</v>
      </c>
      <c r="S64" s="75" t="s">
        <v>883</v>
      </c>
      <c r="T64" s="233" t="s">
        <v>1003</v>
      </c>
      <c r="U64" s="233" t="s">
        <v>1166</v>
      </c>
    </row>
    <row r="65" spans="1:21" s="68" customFormat="1" ht="179.25" customHeight="1" x14ac:dyDescent="0.25">
      <c r="A65" s="100">
        <v>59</v>
      </c>
      <c r="B65" s="74" t="s">
        <v>621</v>
      </c>
      <c r="C65" s="77" t="s">
        <v>138</v>
      </c>
      <c r="D65" s="77" t="s">
        <v>455</v>
      </c>
      <c r="E65" s="78" t="s">
        <v>37</v>
      </c>
      <c r="F65" s="77" t="s">
        <v>456</v>
      </c>
      <c r="G65" s="77" t="s">
        <v>457</v>
      </c>
      <c r="H65" s="78" t="s">
        <v>56</v>
      </c>
      <c r="I65" s="78" t="s">
        <v>10</v>
      </c>
      <c r="J65" s="227" t="str">
        <f>+IF(H65="","",VLOOKUP(H65&amp;I65,CONVENCIONESFORMULAS!$H$14:$K$38,4,0))</f>
        <v>A</v>
      </c>
      <c r="K65" s="77" t="s">
        <v>458</v>
      </c>
      <c r="L65" s="77" t="s">
        <v>214</v>
      </c>
      <c r="M65" s="78">
        <v>2</v>
      </c>
      <c r="N65" s="227" t="str">
        <f>+IF(M65="","",IF(M65=0,J65,VLOOKUP(IF(M65=0,J65,IF(AND(H65="CASI SEGURO",M65=1),"PROBABLE",IF(AND(H65="PROBABLE",M65=1),"POSIBLE",IF(AND(H65="POSIBLE",M65=1),"IMPROBABLE",IF(AND(H65="CASI SEGURO",M65=2),"POSIBLE",IF(AND(H65="PROBABLE",M65=2),"IMPROBABLE",IF(AND(H65="POSIBLE",M65=2),"RARO","RARO")))))))&amp;I65,CONVENCIONESFORMULAS!$H$14:$K$38,4,0)))</f>
        <v>B</v>
      </c>
      <c r="O65" s="237" t="s">
        <v>71</v>
      </c>
      <c r="P65" s="237"/>
      <c r="Q65" s="237"/>
      <c r="R65" s="76" t="s">
        <v>233</v>
      </c>
      <c r="S65" s="75" t="s">
        <v>884</v>
      </c>
      <c r="T65" s="103" t="s">
        <v>1004</v>
      </c>
      <c r="U65" s="103" t="s">
        <v>1167</v>
      </c>
    </row>
    <row r="66" spans="1:21" s="68" customFormat="1" ht="409.5" customHeight="1" x14ac:dyDescent="0.25">
      <c r="A66" s="100">
        <v>60</v>
      </c>
      <c r="B66" s="74" t="s">
        <v>621</v>
      </c>
      <c r="C66" s="77" t="s">
        <v>561</v>
      </c>
      <c r="D66" s="77" t="s">
        <v>817</v>
      </c>
      <c r="E66" s="77" t="s">
        <v>37</v>
      </c>
      <c r="F66" s="77" t="s">
        <v>818</v>
      </c>
      <c r="G66" s="77" t="s">
        <v>819</v>
      </c>
      <c r="H66" s="100" t="s">
        <v>55</v>
      </c>
      <c r="I66" s="78" t="s">
        <v>60</v>
      </c>
      <c r="J66" s="227" t="str">
        <f>+IF(H66="","",VLOOKUP(H66&amp;I66,CONVENCIONESFORMULAS!$H$14:$K$38,4,0))</f>
        <v>M</v>
      </c>
      <c r="K66" s="77" t="s">
        <v>820</v>
      </c>
      <c r="L66" s="77" t="s">
        <v>821</v>
      </c>
      <c r="M66" s="100">
        <v>2</v>
      </c>
      <c r="N66" s="227" t="str">
        <f>+IF(M66="","",IF(M66=0,J66,VLOOKUP(IF(M66=0,J66,IF(AND(H66="CASI SEGURO",M66=1),"PROBABLE",IF(AND(H66="PROBABLE",M66=1),"POSIBLE",IF(AND(H66="POSIBLE",M66=1),"IMPROBABLE",IF(AND(H66="CASI SEGURO",M66=2),"POSIBLE",IF(AND(H66="PROBABLE",M66=2),"IMPROBABLE",IF(AND(H66="POSIBLE",M66=2),"RARO","RARO")))))))&amp;I66,CONVENCIONESFORMULAS!$H$14:$K$38,4,0)))</f>
        <v>B</v>
      </c>
      <c r="O66" s="237" t="s">
        <v>71</v>
      </c>
      <c r="P66" s="237"/>
      <c r="Q66" s="237"/>
      <c r="R66" s="76" t="s">
        <v>233</v>
      </c>
      <c r="S66" s="75" t="s">
        <v>885</v>
      </c>
      <c r="T66" s="103" t="s">
        <v>1005</v>
      </c>
      <c r="U66" s="103" t="s">
        <v>1168</v>
      </c>
    </row>
    <row r="67" spans="1:21" s="68" customFormat="1" ht="303.75" customHeight="1" x14ac:dyDescent="0.25">
      <c r="A67" s="100">
        <v>61</v>
      </c>
      <c r="B67" s="74" t="s">
        <v>621</v>
      </c>
      <c r="C67" s="77" t="s">
        <v>126</v>
      </c>
      <c r="D67" s="77" t="s">
        <v>127</v>
      </c>
      <c r="E67" s="77" t="s">
        <v>37</v>
      </c>
      <c r="F67" s="77" t="s">
        <v>249</v>
      </c>
      <c r="G67" s="77" t="s">
        <v>250</v>
      </c>
      <c r="H67" s="100" t="s">
        <v>55</v>
      </c>
      <c r="I67" s="100" t="s">
        <v>10</v>
      </c>
      <c r="J67" s="227" t="str">
        <f>+IF(H67="","",VLOOKUP(H67&amp;I67,CONVENCIONESFORMULAS!$H$14:$K$38,4,0))</f>
        <v>A</v>
      </c>
      <c r="K67" s="77" t="s">
        <v>251</v>
      </c>
      <c r="L67" s="77" t="s">
        <v>252</v>
      </c>
      <c r="M67" s="100">
        <v>2</v>
      </c>
      <c r="N67" s="227" t="str">
        <f>+IF(M67="","",IF(M67=0,J67,VLOOKUP(IF(M67=0,J67,IF(AND(H67="CASI SEGURO",M67=1),"PROBABLE",IF(AND(H67="PROBABLE",M67=1),"POSIBLE",IF(AND(H67="POSIBLE",M67=1),"IMPROBABLE",IF(AND(H67="CASI SEGURO",M67=2),"POSIBLE",IF(AND(H67="PROBABLE",M67=2),"IMPROBABLE",IF(AND(H67="POSIBLE",M67=2),"RARO","RARO")))))))&amp;I67,CONVENCIONESFORMULAS!$H$14:$K$38,4,0)))</f>
        <v>M</v>
      </c>
      <c r="O67" s="237" t="s">
        <v>71</v>
      </c>
      <c r="P67" s="242"/>
      <c r="Q67" s="243"/>
      <c r="R67" s="76" t="s">
        <v>235</v>
      </c>
      <c r="S67" s="103" t="s">
        <v>892</v>
      </c>
      <c r="T67" s="103" t="s">
        <v>1010</v>
      </c>
      <c r="U67" s="103" t="s">
        <v>1101</v>
      </c>
    </row>
    <row r="68" spans="1:21" s="68" customFormat="1" ht="358.5" customHeight="1" x14ac:dyDescent="0.25">
      <c r="A68" s="100">
        <v>62</v>
      </c>
      <c r="B68" s="74" t="s">
        <v>621</v>
      </c>
      <c r="C68" s="77" t="s">
        <v>128</v>
      </c>
      <c r="D68" s="77" t="s">
        <v>253</v>
      </c>
      <c r="E68" s="78" t="s">
        <v>37</v>
      </c>
      <c r="F68" s="77" t="s">
        <v>392</v>
      </c>
      <c r="G68" s="77" t="s">
        <v>393</v>
      </c>
      <c r="H68" s="78" t="s">
        <v>56</v>
      </c>
      <c r="I68" s="78" t="s">
        <v>10</v>
      </c>
      <c r="J68" s="227" t="str">
        <f>+IF(H68="","",VLOOKUP(H68&amp;I68,CONVENCIONESFORMULAS!$H$14:$K$38,4,0))</f>
        <v>A</v>
      </c>
      <c r="K68" s="77" t="s">
        <v>254</v>
      </c>
      <c r="L68" s="77" t="s">
        <v>252</v>
      </c>
      <c r="M68" s="78">
        <v>1</v>
      </c>
      <c r="N68" s="227" t="str">
        <f>+IF(M68="","",IF(M68=0,J68,VLOOKUP(IF(M68=0,J68,IF(AND(H68="CASI SEGURO",M68=1),"PROBABLE",IF(AND(H68="PROBABLE",M68=1),"POSIBLE",IF(AND(H68="POSIBLE",M68=1),"IMPROBABLE",IF(AND(H68="CASI SEGURO",M68=2),"POSIBLE",IF(AND(H68="PROBABLE",M68=2),"IMPROBABLE",IF(AND(H68="POSIBLE",M68=2),"RARO","RARO")))))))&amp;I68,CONVENCIONESFORMULAS!$H$14:$K$38,4,0)))</f>
        <v>M</v>
      </c>
      <c r="O68" s="237" t="s">
        <v>71</v>
      </c>
      <c r="P68" s="244" t="s">
        <v>1011</v>
      </c>
      <c r="Q68" s="237"/>
      <c r="R68" s="76" t="s">
        <v>235</v>
      </c>
      <c r="S68" s="103" t="s">
        <v>893</v>
      </c>
      <c r="T68" s="245" t="s">
        <v>1012</v>
      </c>
      <c r="U68" s="103" t="s">
        <v>1102</v>
      </c>
    </row>
    <row r="69" spans="1:21" s="68" customFormat="1" ht="306.75" customHeight="1" x14ac:dyDescent="0.25">
      <c r="A69" s="100">
        <v>63</v>
      </c>
      <c r="B69" s="74" t="s">
        <v>621</v>
      </c>
      <c r="C69" s="77" t="s">
        <v>128</v>
      </c>
      <c r="D69" s="77" t="s">
        <v>129</v>
      </c>
      <c r="E69" s="78" t="s">
        <v>37</v>
      </c>
      <c r="F69" s="77" t="s">
        <v>394</v>
      </c>
      <c r="G69" s="77" t="s">
        <v>255</v>
      </c>
      <c r="H69" s="78" t="s">
        <v>56</v>
      </c>
      <c r="I69" s="78" t="s">
        <v>60</v>
      </c>
      <c r="J69" s="227" t="str">
        <f>+IF(H69="","",VLOOKUP(H69&amp;I69,CONVENCIONESFORMULAS!$H$14:$K$38,4,0))</f>
        <v>M</v>
      </c>
      <c r="K69" s="77" t="s">
        <v>395</v>
      </c>
      <c r="L69" s="77" t="s">
        <v>252</v>
      </c>
      <c r="M69" s="78">
        <v>2</v>
      </c>
      <c r="N69" s="227" t="str">
        <f>+IF(M69="","",IF(M69=0,J69,VLOOKUP(IF(M69=0,J69,IF(AND(H69="CASI SEGURO",M69=1),"PROBABLE",IF(AND(H69="PROBABLE",M69=1),"POSIBLE",IF(AND(H69="POSIBLE",M69=1),"IMPROBABLE",IF(AND(H69="CASI SEGURO",M69=2),"POSIBLE",IF(AND(H69="PROBABLE",M69=2),"IMPROBABLE",IF(AND(H69="POSIBLE",M69=2),"RARO","RARO")))))))&amp;I69,CONVENCIONESFORMULAS!$H$14:$K$38,4,0)))</f>
        <v>B</v>
      </c>
      <c r="O69" s="237" t="s">
        <v>71</v>
      </c>
      <c r="P69" s="246"/>
      <c r="Q69" s="237"/>
      <c r="R69" s="76" t="s">
        <v>235</v>
      </c>
      <c r="S69" s="103" t="s">
        <v>894</v>
      </c>
      <c r="T69" s="245" t="s">
        <v>1013</v>
      </c>
      <c r="U69" s="103" t="s">
        <v>1103</v>
      </c>
    </row>
    <row r="70" spans="1:21" s="68" customFormat="1" ht="114.75" customHeight="1" x14ac:dyDescent="0.25">
      <c r="A70" s="100">
        <v>64</v>
      </c>
      <c r="B70" s="74" t="s">
        <v>621</v>
      </c>
      <c r="C70" s="77" t="s">
        <v>128</v>
      </c>
      <c r="D70" s="77" t="s">
        <v>396</v>
      </c>
      <c r="E70" s="78" t="s">
        <v>37</v>
      </c>
      <c r="F70" s="77" t="s">
        <v>397</v>
      </c>
      <c r="G70" s="77" t="s">
        <v>256</v>
      </c>
      <c r="H70" s="78" t="s">
        <v>56</v>
      </c>
      <c r="I70" s="78" t="s">
        <v>60</v>
      </c>
      <c r="J70" s="227" t="str">
        <f>+IF(H70="","",VLOOKUP(H70&amp;I70,CONVENCIONESFORMULAS!$H$14:$K$38,4,0))</f>
        <v>M</v>
      </c>
      <c r="K70" s="77" t="s">
        <v>257</v>
      </c>
      <c r="L70" s="77" t="s">
        <v>252</v>
      </c>
      <c r="M70" s="78">
        <v>2</v>
      </c>
      <c r="N70" s="227" t="str">
        <f>+IF(M70="","",IF(M70=0,J70,VLOOKUP(IF(M70=0,J70,IF(AND(H70="CASI SEGURO",M70=1),"PROBABLE",IF(AND(H70="PROBABLE",M70=1),"POSIBLE",IF(AND(H70="POSIBLE",M70=1),"IMPROBABLE",IF(AND(H70="CASI SEGURO",M70=2),"POSIBLE",IF(AND(H70="PROBABLE",M70=2),"IMPROBABLE",IF(AND(H70="POSIBLE",M70=2),"RARO","RARO")))))))&amp;I70,CONVENCIONESFORMULAS!$H$14:$K$38,4,0)))</f>
        <v>B</v>
      </c>
      <c r="O70" s="237" t="s">
        <v>71</v>
      </c>
      <c r="P70" s="246"/>
      <c r="Q70" s="237"/>
      <c r="R70" s="76" t="s">
        <v>235</v>
      </c>
      <c r="S70" s="103" t="s">
        <v>895</v>
      </c>
      <c r="T70" s="245" t="s">
        <v>1006</v>
      </c>
      <c r="U70" s="103" t="s">
        <v>1104</v>
      </c>
    </row>
    <row r="71" spans="1:21" s="68" customFormat="1" ht="179.25" customHeight="1" x14ac:dyDescent="0.25">
      <c r="A71" s="100">
        <v>65</v>
      </c>
      <c r="B71" s="74" t="s">
        <v>621</v>
      </c>
      <c r="C71" s="77" t="s">
        <v>128</v>
      </c>
      <c r="D71" s="77" t="s">
        <v>130</v>
      </c>
      <c r="E71" s="78" t="s">
        <v>37</v>
      </c>
      <c r="F71" s="77" t="s">
        <v>258</v>
      </c>
      <c r="G71" s="77" t="s">
        <v>398</v>
      </c>
      <c r="H71" s="78" t="s">
        <v>56</v>
      </c>
      <c r="I71" s="78" t="s">
        <v>10</v>
      </c>
      <c r="J71" s="227" t="str">
        <f>+IF(H71="","",VLOOKUP(H71&amp;I71,CONVENCIONESFORMULAS!$H$14:$K$38,4,0))</f>
        <v>A</v>
      </c>
      <c r="K71" s="77" t="s">
        <v>259</v>
      </c>
      <c r="L71" s="77" t="s">
        <v>252</v>
      </c>
      <c r="M71" s="78">
        <v>2</v>
      </c>
      <c r="N71" s="227" t="str">
        <f>+IF(M71="","",IF(M71=0,J71,VLOOKUP(IF(M71=0,J71,IF(AND(H71="CASI SEGURO",M71=1),"PROBABLE",IF(AND(H71="PROBABLE",M71=1),"POSIBLE",IF(AND(H71="POSIBLE",M71=1),"IMPROBABLE",IF(AND(H71="CASI SEGURO",M71=2),"POSIBLE",IF(AND(H71="PROBABLE",M71=2),"IMPROBABLE",IF(AND(H71="POSIBLE",M71=2),"RARO","RARO")))))))&amp;I71,CONVENCIONESFORMULAS!$H$14:$K$38,4,0)))</f>
        <v>B</v>
      </c>
      <c r="O71" s="237" t="s">
        <v>71</v>
      </c>
      <c r="P71" s="246"/>
      <c r="Q71" s="237"/>
      <c r="R71" s="76" t="s">
        <v>235</v>
      </c>
      <c r="S71" s="103" t="s">
        <v>896</v>
      </c>
      <c r="T71" s="103" t="s">
        <v>1014</v>
      </c>
      <c r="U71" s="103" t="s">
        <v>1105</v>
      </c>
    </row>
    <row r="72" spans="1:21" s="68" customFormat="1" ht="134.25" customHeight="1" x14ac:dyDescent="0.25">
      <c r="A72" s="100">
        <v>66</v>
      </c>
      <c r="B72" s="74" t="s">
        <v>621</v>
      </c>
      <c r="C72" s="77" t="s">
        <v>128</v>
      </c>
      <c r="D72" s="77" t="s">
        <v>131</v>
      </c>
      <c r="E72" s="78" t="s">
        <v>37</v>
      </c>
      <c r="F72" s="77" t="s">
        <v>261</v>
      </c>
      <c r="G72" s="77" t="s">
        <v>260</v>
      </c>
      <c r="H72" s="78" t="s">
        <v>56</v>
      </c>
      <c r="I72" s="78" t="s">
        <v>10</v>
      </c>
      <c r="J72" s="227" t="str">
        <f>+IF(H72="","",VLOOKUP(H72&amp;I72,CONVENCIONESFORMULAS!$H$14:$K$38,4,0))</f>
        <v>A</v>
      </c>
      <c r="K72" s="77" t="s">
        <v>399</v>
      </c>
      <c r="L72" s="77" t="s">
        <v>252</v>
      </c>
      <c r="M72" s="78">
        <v>2</v>
      </c>
      <c r="N72" s="227" t="str">
        <f>+IF(M72="","",IF(M72=0,J72,VLOOKUP(IF(M72=0,J72,IF(AND(H72="CASI SEGURO",M72=1),"PROBABLE",IF(AND(H72="PROBABLE",M72=1),"POSIBLE",IF(AND(H72="POSIBLE",M72=1),"IMPROBABLE",IF(AND(H72="CASI SEGURO",M72=2),"POSIBLE",IF(AND(H72="PROBABLE",M72=2),"IMPROBABLE",IF(AND(H72="POSIBLE",M72=2),"RARO","RARO")))))))&amp;I72,CONVENCIONESFORMULAS!$H$14:$K$38,4,0)))</f>
        <v>B</v>
      </c>
      <c r="O72" s="237" t="s">
        <v>71</v>
      </c>
      <c r="P72" s="246"/>
      <c r="Q72" s="237"/>
      <c r="R72" s="76" t="s">
        <v>235</v>
      </c>
      <c r="S72" s="103" t="s">
        <v>897</v>
      </c>
      <c r="T72" s="103" t="s">
        <v>1007</v>
      </c>
      <c r="U72" s="103" t="s">
        <v>1106</v>
      </c>
    </row>
    <row r="73" spans="1:21" s="68" customFormat="1" ht="342" customHeight="1" x14ac:dyDescent="0.25">
      <c r="A73" s="100">
        <v>67</v>
      </c>
      <c r="B73" s="74" t="s">
        <v>621</v>
      </c>
      <c r="C73" s="77" t="s">
        <v>128</v>
      </c>
      <c r="D73" s="77" t="s">
        <v>400</v>
      </c>
      <c r="E73" s="78" t="s">
        <v>37</v>
      </c>
      <c r="F73" s="77" t="s">
        <v>401</v>
      </c>
      <c r="G73" s="77" t="s">
        <v>262</v>
      </c>
      <c r="H73" s="78" t="s">
        <v>56</v>
      </c>
      <c r="I73" s="78" t="s">
        <v>60</v>
      </c>
      <c r="J73" s="227" t="str">
        <f>+IF(H73="","",VLOOKUP(H73&amp;I73,CONVENCIONESFORMULAS!$H$14:$K$38,4,0))</f>
        <v>M</v>
      </c>
      <c r="K73" s="77" t="s">
        <v>263</v>
      </c>
      <c r="L73" s="77" t="s">
        <v>252</v>
      </c>
      <c r="M73" s="78">
        <v>2</v>
      </c>
      <c r="N73" s="227" t="str">
        <f>+IF(M73="","",IF(M73=0,J73,VLOOKUP(IF(M73=0,J73,IF(AND(H73="CASI SEGURO",M73=1),"PROBABLE",IF(AND(H73="PROBABLE",M73=1),"POSIBLE",IF(AND(H73="POSIBLE",M73=1),"IMPROBABLE",IF(AND(H73="CASI SEGURO",M73=2),"POSIBLE",IF(AND(H73="PROBABLE",M73=2),"IMPROBABLE",IF(AND(H73="POSIBLE",M73=2),"RARO","RARO")))))))&amp;I73,CONVENCIONESFORMULAS!$H$14:$K$38,4,0)))</f>
        <v>B</v>
      </c>
      <c r="O73" s="237" t="s">
        <v>71</v>
      </c>
      <c r="P73" s="246"/>
      <c r="Q73" s="237"/>
      <c r="R73" s="76" t="s">
        <v>235</v>
      </c>
      <c r="S73" s="103" t="s">
        <v>898</v>
      </c>
      <c r="T73" s="245" t="s">
        <v>1015</v>
      </c>
      <c r="U73" s="103" t="s">
        <v>1110</v>
      </c>
    </row>
    <row r="74" spans="1:21" s="68" customFormat="1" ht="333.75" customHeight="1" x14ac:dyDescent="0.25">
      <c r="A74" s="100">
        <v>68</v>
      </c>
      <c r="B74" s="74" t="s">
        <v>621</v>
      </c>
      <c r="C74" s="77" t="s">
        <v>128</v>
      </c>
      <c r="D74" s="77" t="s">
        <v>132</v>
      </c>
      <c r="E74" s="78" t="s">
        <v>37</v>
      </c>
      <c r="F74" s="77" t="s">
        <v>402</v>
      </c>
      <c r="G74" s="77" t="s">
        <v>264</v>
      </c>
      <c r="H74" s="78" t="s">
        <v>55</v>
      </c>
      <c r="I74" s="78" t="s">
        <v>60</v>
      </c>
      <c r="J74" s="227" t="str">
        <f>+IF(H74="","",VLOOKUP(H74&amp;I74,CONVENCIONESFORMULAS!$H$14:$K$38,4,0))</f>
        <v>M</v>
      </c>
      <c r="K74" s="77" t="s">
        <v>265</v>
      </c>
      <c r="L74" s="77" t="s">
        <v>252</v>
      </c>
      <c r="M74" s="78">
        <v>2</v>
      </c>
      <c r="N74" s="227" t="str">
        <f>+IF(M74="","",IF(M74=0,J74,VLOOKUP(IF(M74=0,J74,IF(AND(H74="CASI SEGURO",M74=1),"PROBABLE",IF(AND(H74="PROBABLE",M74=1),"POSIBLE",IF(AND(H74="POSIBLE",M74=1),"IMPROBABLE",IF(AND(H74="CASI SEGURO",M74=2),"POSIBLE",IF(AND(H74="PROBABLE",M74=2),"IMPROBABLE",IF(AND(H74="POSIBLE",M74=2),"RARO","RARO")))))))&amp;I74,CONVENCIONESFORMULAS!$H$14:$K$38,4,0)))</f>
        <v>B</v>
      </c>
      <c r="O74" s="237" t="s">
        <v>71</v>
      </c>
      <c r="P74" s="246"/>
      <c r="Q74" s="237"/>
      <c r="R74" s="76" t="s">
        <v>235</v>
      </c>
      <c r="S74" s="103" t="s">
        <v>899</v>
      </c>
      <c r="T74" s="245" t="s">
        <v>1016</v>
      </c>
      <c r="U74" s="103" t="s">
        <v>1111</v>
      </c>
    </row>
    <row r="75" spans="1:21" s="68" customFormat="1" ht="222.75" customHeight="1" x14ac:dyDescent="0.25">
      <c r="A75" s="100">
        <v>69</v>
      </c>
      <c r="B75" s="74" t="s">
        <v>621</v>
      </c>
      <c r="C75" s="77" t="s">
        <v>198</v>
      </c>
      <c r="D75" s="77" t="s">
        <v>266</v>
      </c>
      <c r="E75" s="100" t="s">
        <v>240</v>
      </c>
      <c r="F75" s="77" t="s">
        <v>403</v>
      </c>
      <c r="G75" s="99" t="s">
        <v>267</v>
      </c>
      <c r="H75" s="78" t="s">
        <v>56</v>
      </c>
      <c r="I75" s="78" t="s">
        <v>61</v>
      </c>
      <c r="J75" s="240" t="str">
        <f>+IF(H75="","",VLOOKUP(H75&amp;I75,[3]CONVENCIONESFORMULAS!$H$14:$K$38,4,0))</f>
        <v>A</v>
      </c>
      <c r="K75" s="77" t="s">
        <v>268</v>
      </c>
      <c r="L75" s="77" t="s">
        <v>252</v>
      </c>
      <c r="M75" s="78">
        <v>2</v>
      </c>
      <c r="N75" s="240" t="str">
        <f>+IF(M75="","",IF(M75=0,J75,VLOOKUP(IF(M75=0,J75,IF(AND(H75="CASI SEGURO",M75=1),"PROBABLE",IF(AND(H75="PROBABLE",M75=1),"POSIBLE",IF(AND(H75="POSIBLE",M75=1),"IMPROBABLE",IF(AND(H75="CASI SEGURO",M75=2),"POSIBLE",IF(AND(H75="PROBABLE",M75=2),"IMPROBABLE",IF(AND(H75="POSIBLE",M75=2),"RARO","RARO")))))))&amp;I75,[3]CONVENCIONESFORMULAS!$H$14:$K$38,4,0)))</f>
        <v>M</v>
      </c>
      <c r="O75" s="237" t="s">
        <v>71</v>
      </c>
      <c r="P75" s="244"/>
      <c r="Q75" s="77"/>
      <c r="R75" s="76" t="s">
        <v>235</v>
      </c>
      <c r="S75" s="247" t="s">
        <v>900</v>
      </c>
      <c r="T75" s="245" t="s">
        <v>1008</v>
      </c>
      <c r="U75" s="103" t="s">
        <v>1107</v>
      </c>
    </row>
    <row r="76" spans="1:21" s="68" customFormat="1" ht="156.75" customHeight="1" x14ac:dyDescent="0.25">
      <c r="A76" s="100">
        <v>70</v>
      </c>
      <c r="B76" s="74" t="s">
        <v>621</v>
      </c>
      <c r="C76" s="77" t="s">
        <v>198</v>
      </c>
      <c r="D76" s="77" t="s">
        <v>199</v>
      </c>
      <c r="E76" s="100" t="s">
        <v>240</v>
      </c>
      <c r="F76" s="77" t="s">
        <v>170</v>
      </c>
      <c r="G76" s="99" t="s">
        <v>269</v>
      </c>
      <c r="H76" s="78" t="s">
        <v>56</v>
      </c>
      <c r="I76" s="78" t="s">
        <v>61</v>
      </c>
      <c r="J76" s="240" t="str">
        <f>+IF(H76="","",VLOOKUP(H76&amp;I76,[3]CONVENCIONESFORMULAS!$H$14:$K$38,4,0))</f>
        <v>A</v>
      </c>
      <c r="K76" s="77" t="s">
        <v>270</v>
      </c>
      <c r="L76" s="77" t="s">
        <v>252</v>
      </c>
      <c r="M76" s="78">
        <v>2</v>
      </c>
      <c r="N76" s="240" t="str">
        <f>+IF(M76="","",IF(M76=0,J76,VLOOKUP(IF(M76=0,J76,IF(AND(H76="CASI SEGURO",M76=1),"PROBABLE",IF(AND(H76="PROBABLE",M76=1),"POSIBLE",IF(AND(H76="POSIBLE",M76=1),"IMPROBABLE",IF(AND(H76="CASI SEGURO",M76=2),"POSIBLE",IF(AND(H76="PROBABLE",M76=2),"IMPROBABLE",IF(AND(H76="POSIBLE",M76=2),"RARO","RARO")))))))&amp;I76,[3]CONVENCIONESFORMULAS!$H$14:$K$38,4,0)))</f>
        <v>M</v>
      </c>
      <c r="O76" s="237" t="s">
        <v>71</v>
      </c>
      <c r="P76" s="246"/>
      <c r="Q76" s="77"/>
      <c r="R76" s="76" t="s">
        <v>235</v>
      </c>
      <c r="S76" s="103" t="s">
        <v>901</v>
      </c>
      <c r="T76" s="245" t="s">
        <v>1017</v>
      </c>
      <c r="U76" s="103" t="s">
        <v>1108</v>
      </c>
    </row>
    <row r="77" spans="1:21" s="68" customFormat="1" ht="169.5" customHeight="1" x14ac:dyDescent="0.25">
      <c r="A77" s="100">
        <v>71</v>
      </c>
      <c r="B77" s="74" t="s">
        <v>621</v>
      </c>
      <c r="C77" s="77" t="s">
        <v>198</v>
      </c>
      <c r="D77" s="77" t="s">
        <v>271</v>
      </c>
      <c r="E77" s="100" t="s">
        <v>240</v>
      </c>
      <c r="F77" s="77" t="s">
        <v>171</v>
      </c>
      <c r="G77" s="99" t="s">
        <v>267</v>
      </c>
      <c r="H77" s="78" t="s">
        <v>56</v>
      </c>
      <c r="I77" s="78" t="s">
        <v>61</v>
      </c>
      <c r="J77" s="240" t="str">
        <f>+IF(H77="","",VLOOKUP(H77&amp;I77,[3]CONVENCIONESFORMULAS!$H$14:$K$38,4,0))</f>
        <v>A</v>
      </c>
      <c r="K77" s="77" t="s">
        <v>272</v>
      </c>
      <c r="L77" s="77" t="s">
        <v>252</v>
      </c>
      <c r="M77" s="78">
        <v>2</v>
      </c>
      <c r="N77" s="240" t="str">
        <f>+IF(M77="","",IF(M77=0,J77,VLOOKUP(IF(M77=0,J77,IF(AND(H77="CASI SEGURO",M77=1),"PROBABLE",IF(AND(H77="PROBABLE",M77=1),"POSIBLE",IF(AND(H77="POSIBLE",M77=1),"IMPROBABLE",IF(AND(H77="CASI SEGURO",M77=2),"POSIBLE",IF(AND(H77="PROBABLE",M77=2),"IMPROBABLE",IF(AND(H77="POSIBLE",M77=2),"RARO","RARO")))))))&amp;I77,[3]CONVENCIONESFORMULAS!$H$14:$K$38,4,0)))</f>
        <v>M</v>
      </c>
      <c r="O77" s="237" t="s">
        <v>71</v>
      </c>
      <c r="P77" s="244"/>
      <c r="Q77" s="77"/>
      <c r="R77" s="76" t="s">
        <v>235</v>
      </c>
      <c r="S77" s="247" t="s">
        <v>902</v>
      </c>
      <c r="T77" s="247" t="s">
        <v>1009</v>
      </c>
      <c r="U77" s="233" t="s">
        <v>1109</v>
      </c>
    </row>
    <row r="78" spans="1:21" s="68" customFormat="1" ht="99.75" customHeight="1" x14ac:dyDescent="0.25">
      <c r="A78" s="100">
        <v>72</v>
      </c>
      <c r="B78" s="74" t="s">
        <v>621</v>
      </c>
      <c r="C78" s="77" t="s">
        <v>125</v>
      </c>
      <c r="D78" s="77" t="s">
        <v>273</v>
      </c>
      <c r="E78" s="77" t="s">
        <v>37</v>
      </c>
      <c r="F78" s="77" t="s">
        <v>274</v>
      </c>
      <c r="G78" s="77" t="s">
        <v>275</v>
      </c>
      <c r="H78" s="100" t="s">
        <v>56</v>
      </c>
      <c r="I78" s="100" t="s">
        <v>10</v>
      </c>
      <c r="J78" s="227" t="str">
        <f>+IF(H78="","",VLOOKUP(H78&amp;I78,CONVENCIONESFORMULAS!$H$14:$K$38,4,0))</f>
        <v>A</v>
      </c>
      <c r="K78" s="77" t="s">
        <v>276</v>
      </c>
      <c r="L78" s="248" t="s">
        <v>277</v>
      </c>
      <c r="M78" s="100">
        <v>2</v>
      </c>
      <c r="N78" s="227" t="str">
        <f>+IF(M78="","",IF(M78=0,J78,VLOOKUP(IF(M78=0,J78,IF(AND(H78="CASI SEGURO",M78=1),"PROBABLE",IF(AND(H78="PROBABLE",M78=1),"POSIBLE",IF(AND(H78="POSIBLE",M78=1),"IMPROBABLE",IF(AND(H78="CASI SEGURO",M78=2),"POSIBLE",IF(AND(H78="PROBABLE",M78=2),"IMPROBABLE",IF(AND(H78="POSIBLE",M78=2),"RARO","RARO")))))))&amp;I78,CONVENCIONESFORMULAS!$H$14:$K$38,4,0)))</f>
        <v>B</v>
      </c>
      <c r="O78" s="237" t="s">
        <v>71</v>
      </c>
      <c r="P78" s="79"/>
      <c r="Q78" s="79"/>
      <c r="R78" s="76" t="s">
        <v>234</v>
      </c>
      <c r="S78" s="233" t="s">
        <v>848</v>
      </c>
      <c r="T78" s="75" t="s">
        <v>1018</v>
      </c>
      <c r="U78" s="249" t="s">
        <v>1090</v>
      </c>
    </row>
    <row r="79" spans="1:21" s="68" customFormat="1" ht="190.5" customHeight="1" x14ac:dyDescent="0.25">
      <c r="A79" s="100">
        <v>73</v>
      </c>
      <c r="B79" s="74" t="s">
        <v>621</v>
      </c>
      <c r="C79" s="77" t="s">
        <v>125</v>
      </c>
      <c r="D79" s="77" t="s">
        <v>278</v>
      </c>
      <c r="E79" s="78" t="s">
        <v>38</v>
      </c>
      <c r="F79" s="77" t="s">
        <v>279</v>
      </c>
      <c r="G79" s="77" t="s">
        <v>558</v>
      </c>
      <c r="H79" s="78" t="s">
        <v>56</v>
      </c>
      <c r="I79" s="78" t="s">
        <v>60</v>
      </c>
      <c r="J79" s="227" t="str">
        <f>+IF(H79="","",VLOOKUP(H79&amp;I79,CONVENCIONESFORMULAS!$H$14:$K$38,4,0))</f>
        <v>M</v>
      </c>
      <c r="K79" s="77" t="s">
        <v>560</v>
      </c>
      <c r="L79" s="77" t="s">
        <v>559</v>
      </c>
      <c r="M79" s="78">
        <v>2</v>
      </c>
      <c r="N79" s="227" t="str">
        <f>+IF(M79="","",IF(M79=0,J79,VLOOKUP(IF(M79=0,J79,IF(AND(H79="CASI SEGURO",M79=1),"PROBABLE",IF(AND(H79="PROBABLE",M79=1),"POSIBLE",IF(AND(H79="POSIBLE",M79=1),"IMPROBABLE",IF(AND(H79="CASI SEGURO",M79=2),"POSIBLE",IF(AND(H79="PROBABLE",M79=2),"IMPROBABLE",IF(AND(H79="POSIBLE",M79=2),"RARO","RARO")))))))&amp;I79,CONVENCIONESFORMULAS!$H$14:$K$38,4,0)))</f>
        <v>B</v>
      </c>
      <c r="O79" s="237" t="s">
        <v>71</v>
      </c>
      <c r="P79" s="237"/>
      <c r="Q79" s="250"/>
      <c r="R79" s="76" t="s">
        <v>234</v>
      </c>
      <c r="S79" s="233" t="s">
        <v>849</v>
      </c>
      <c r="T79" s="75" t="s">
        <v>1024</v>
      </c>
      <c r="U79" s="249" t="s">
        <v>1091</v>
      </c>
    </row>
    <row r="80" spans="1:21" s="68" customFormat="1" ht="191.25" customHeight="1" x14ac:dyDescent="0.25">
      <c r="A80" s="100">
        <v>74</v>
      </c>
      <c r="B80" s="74" t="s">
        <v>621</v>
      </c>
      <c r="C80" s="77" t="s">
        <v>561</v>
      </c>
      <c r="D80" s="77" t="s">
        <v>562</v>
      </c>
      <c r="E80" s="78" t="s">
        <v>37</v>
      </c>
      <c r="F80" s="77" t="s">
        <v>563</v>
      </c>
      <c r="G80" s="77" t="s">
        <v>564</v>
      </c>
      <c r="H80" s="78" t="s">
        <v>56</v>
      </c>
      <c r="I80" s="78" t="s">
        <v>10</v>
      </c>
      <c r="J80" s="227" t="str">
        <f>+IF(H80="","",VLOOKUP(H80&amp;I80,CONVENCIONESFORMULAS!$H$14:$K$38,4,0))</f>
        <v>A</v>
      </c>
      <c r="K80" s="77" t="s">
        <v>565</v>
      </c>
      <c r="L80" s="248" t="s">
        <v>209</v>
      </c>
      <c r="M80" s="78">
        <v>2</v>
      </c>
      <c r="N80" s="227" t="str">
        <f>+IF(M80="","",IF(M80=0,J80,VLOOKUP(IF(M80=0,J80,IF(AND(H80="CASI SEGURO",M80=1),"PROBABLE",IF(AND(H80="PROBABLE",M80=1),"POSIBLE",IF(AND(H80="POSIBLE",M80=1),"IMPROBABLE",IF(AND(H80="CASI SEGURO",M80=2),"POSIBLE",IF(AND(H80="PROBABLE",M80=2),"IMPROBABLE",IF(AND(H80="POSIBLE",M80=2),"RARO","RARO")))))))&amp;I80,CONVENCIONESFORMULAS!$H$14:$K$38,4,0)))</f>
        <v>B</v>
      </c>
      <c r="O80" s="237" t="s">
        <v>71</v>
      </c>
      <c r="P80" s="237"/>
      <c r="Q80" s="250"/>
      <c r="R80" s="76" t="s">
        <v>234</v>
      </c>
      <c r="S80" s="233" t="s">
        <v>850</v>
      </c>
      <c r="T80" s="75" t="s">
        <v>1025</v>
      </c>
      <c r="U80" s="249" t="s">
        <v>1092</v>
      </c>
    </row>
    <row r="81" spans="1:21" s="68" customFormat="1" ht="203.25" customHeight="1" x14ac:dyDescent="0.25">
      <c r="A81" s="100">
        <v>75</v>
      </c>
      <c r="B81" s="74" t="s">
        <v>621</v>
      </c>
      <c r="C81" s="77" t="s">
        <v>133</v>
      </c>
      <c r="D81" s="77" t="s">
        <v>566</v>
      </c>
      <c r="E81" s="100" t="s">
        <v>633</v>
      </c>
      <c r="F81" s="77" t="s">
        <v>567</v>
      </c>
      <c r="G81" s="77" t="s">
        <v>568</v>
      </c>
      <c r="H81" s="78" t="s">
        <v>56</v>
      </c>
      <c r="I81" s="78" t="s">
        <v>61</v>
      </c>
      <c r="J81" s="227" t="str">
        <f>+IF(H81="","",VLOOKUP(H81&amp;I81,CONVENCIONESFORMULAS!$H$14:$K$38,4,0))</f>
        <v>A</v>
      </c>
      <c r="K81" s="77" t="s">
        <v>569</v>
      </c>
      <c r="L81" s="77" t="s">
        <v>570</v>
      </c>
      <c r="M81" s="78">
        <v>2</v>
      </c>
      <c r="N81" s="227" t="str">
        <f>+IF(M81="","",IF(M81=0,J81,VLOOKUP(IF(M81=0,J81,IF(AND(H81="CASI SEGURO",M81=1),"PROBABLE",IF(AND(H81="PROBABLE",M81=1),"POSIBLE",IF(AND(H81="POSIBLE",M81=1),"IMPROBABLE",IF(AND(H81="CASI SEGURO",M81=2),"POSIBLE",IF(AND(H81="PROBABLE",M81=2),"IMPROBABLE",IF(AND(H81="POSIBLE",M81=2),"RARO","RARO")))))))&amp;I81,CONVENCIONESFORMULAS!$H$14:$K$38,4,0)))</f>
        <v>M</v>
      </c>
      <c r="O81" s="237" t="s">
        <v>83</v>
      </c>
      <c r="P81" s="79" t="s">
        <v>248</v>
      </c>
      <c r="Q81" s="79" t="s">
        <v>571</v>
      </c>
      <c r="R81" s="76" t="s">
        <v>234</v>
      </c>
      <c r="S81" s="233" t="s">
        <v>851</v>
      </c>
      <c r="T81" s="75" t="s">
        <v>1019</v>
      </c>
      <c r="U81" s="249" t="s">
        <v>1093</v>
      </c>
    </row>
    <row r="82" spans="1:21" s="68" customFormat="1" ht="168" customHeight="1" x14ac:dyDescent="0.25">
      <c r="A82" s="100">
        <v>76</v>
      </c>
      <c r="B82" s="74" t="s">
        <v>621</v>
      </c>
      <c r="C82" s="79" t="s">
        <v>134</v>
      </c>
      <c r="D82" s="77" t="s">
        <v>572</v>
      </c>
      <c r="E82" s="100" t="s">
        <v>633</v>
      </c>
      <c r="F82" s="79" t="s">
        <v>573</v>
      </c>
      <c r="G82" s="76" t="s">
        <v>574</v>
      </c>
      <c r="H82" s="78" t="s">
        <v>56</v>
      </c>
      <c r="I82" s="78" t="s">
        <v>10</v>
      </c>
      <c r="J82" s="227" t="str">
        <f>+IF(H82="","",VLOOKUP(H82&amp;I82,CONVENCIONESFORMULAS!$H$14:$K$38,4,0))</f>
        <v>A</v>
      </c>
      <c r="K82" s="79" t="s">
        <v>575</v>
      </c>
      <c r="L82" s="79" t="s">
        <v>576</v>
      </c>
      <c r="M82" s="78">
        <v>2</v>
      </c>
      <c r="N82" s="227" t="str">
        <f>+IF(M82="","",IF(M82=0,J82,VLOOKUP(IF(M82=0,J82,IF(AND(H82="CASI SEGURO",M82=1),"PROBABLE",IF(AND(H82="PROBABLE",M82=1),"POSIBLE",IF(AND(H82="POSIBLE",M82=1),"IMPROBABLE",IF(AND(H82="CASI SEGURO",M82=2),"POSIBLE",IF(AND(H82="PROBABLE",M82=2),"IMPROBABLE",IF(AND(H82="POSIBLE",M82=2),"RARO","RARO")))))))&amp;I82,CONVENCIONESFORMULAS!$H$14:$K$38,4,0)))</f>
        <v>B</v>
      </c>
      <c r="O82" s="237" t="s">
        <v>71</v>
      </c>
      <c r="P82" s="243"/>
      <c r="Q82" s="250"/>
      <c r="R82" s="76" t="s">
        <v>234</v>
      </c>
      <c r="S82" s="233" t="s">
        <v>852</v>
      </c>
      <c r="T82" s="75" t="s">
        <v>1026</v>
      </c>
      <c r="U82" s="249" t="s">
        <v>1094</v>
      </c>
    </row>
    <row r="83" spans="1:21" s="68" customFormat="1" ht="100.5" customHeight="1" x14ac:dyDescent="0.25">
      <c r="A83" s="100">
        <v>77</v>
      </c>
      <c r="B83" s="74" t="s">
        <v>621</v>
      </c>
      <c r="C83" s="77" t="s">
        <v>577</v>
      </c>
      <c r="D83" s="77" t="s">
        <v>853</v>
      </c>
      <c r="E83" s="78" t="s">
        <v>38</v>
      </c>
      <c r="F83" s="77" t="s">
        <v>729</v>
      </c>
      <c r="G83" s="77" t="s">
        <v>578</v>
      </c>
      <c r="H83" s="78" t="s">
        <v>56</v>
      </c>
      <c r="I83" s="78" t="s">
        <v>10</v>
      </c>
      <c r="J83" s="227" t="str">
        <f>+IF(H83="","",VLOOKUP(H83&amp;I83,CONVENCIONESFORMULAS!$H$14:$K$38,4,0))</f>
        <v>A</v>
      </c>
      <c r="K83" s="77" t="s">
        <v>579</v>
      </c>
      <c r="L83" s="77" t="s">
        <v>580</v>
      </c>
      <c r="M83" s="78">
        <v>2</v>
      </c>
      <c r="N83" s="227" t="str">
        <f>+IF(M83="","",IF(M83=0,J83,VLOOKUP(IF(M83=0,J83,IF(AND(H83="CASI SEGURO",M83=1),"PROBABLE",IF(AND(H83="PROBABLE",M83=1),"POSIBLE",IF(AND(H83="POSIBLE",M83=1),"IMPROBABLE",IF(AND(H83="CASI SEGURO",M83=2),"POSIBLE",IF(AND(H83="PROBABLE",M83=2),"IMPROBABLE",IF(AND(H83="POSIBLE",M83=2),"RARO","RARO")))))))&amp;I83,CONVENCIONESFORMULAS!$H$14:$K$38,4,0)))</f>
        <v>B</v>
      </c>
      <c r="O83" s="237" t="s">
        <v>71</v>
      </c>
      <c r="P83" s="237"/>
      <c r="Q83" s="237"/>
      <c r="R83" s="76" t="s">
        <v>234</v>
      </c>
      <c r="S83" s="233" t="s">
        <v>854</v>
      </c>
      <c r="T83" s="75" t="s">
        <v>1020</v>
      </c>
      <c r="U83" s="249" t="s">
        <v>1095</v>
      </c>
    </row>
    <row r="84" spans="1:21" s="68" customFormat="1" ht="113.25" customHeight="1" x14ac:dyDescent="0.25">
      <c r="A84" s="100">
        <v>78</v>
      </c>
      <c r="B84" s="74" t="s">
        <v>621</v>
      </c>
      <c r="C84" s="77" t="s">
        <v>577</v>
      </c>
      <c r="D84" s="77" t="s">
        <v>581</v>
      </c>
      <c r="E84" s="78" t="s">
        <v>37</v>
      </c>
      <c r="F84" s="77" t="s">
        <v>582</v>
      </c>
      <c r="G84" s="77" t="s">
        <v>583</v>
      </c>
      <c r="H84" s="78" t="s">
        <v>56</v>
      </c>
      <c r="I84" s="78" t="s">
        <v>10</v>
      </c>
      <c r="J84" s="227" t="str">
        <f>+IF(H84="","",VLOOKUP(H84&amp;I84,CONVENCIONESFORMULAS!$H$14:$K$38,4,0))</f>
        <v>A</v>
      </c>
      <c r="K84" s="77" t="s">
        <v>584</v>
      </c>
      <c r="L84" s="248" t="s">
        <v>585</v>
      </c>
      <c r="M84" s="78">
        <v>2</v>
      </c>
      <c r="N84" s="227" t="str">
        <f>+IF(M84="","",IF(M84=0,J84,VLOOKUP(IF(M84=0,J84,IF(AND(H84="CASI SEGURO",M84=1),"PROBABLE",IF(AND(H84="PROBABLE",M84=1),"POSIBLE",IF(AND(H84="POSIBLE",M84=1),"IMPROBABLE",IF(AND(H84="CASI SEGURO",M84=2),"POSIBLE",IF(AND(H84="PROBABLE",M84=2),"IMPROBABLE",IF(AND(H84="POSIBLE",M84=2),"RARO","RARO")))))))&amp;I84,CONVENCIONESFORMULAS!$H$14:$K$38,4,0)))</f>
        <v>B</v>
      </c>
      <c r="O84" s="237" t="s">
        <v>71</v>
      </c>
      <c r="P84" s="237"/>
      <c r="Q84" s="251" t="s">
        <v>210</v>
      </c>
      <c r="R84" s="76" t="s">
        <v>234</v>
      </c>
      <c r="S84" s="233" t="s">
        <v>855</v>
      </c>
      <c r="T84" s="233" t="s">
        <v>1021</v>
      </c>
      <c r="U84" s="249" t="s">
        <v>1096</v>
      </c>
    </row>
    <row r="85" spans="1:21" s="68" customFormat="1" ht="92.25" customHeight="1" x14ac:dyDescent="0.25">
      <c r="A85" s="100">
        <v>79</v>
      </c>
      <c r="B85" s="74" t="s">
        <v>621</v>
      </c>
      <c r="C85" s="252" t="s">
        <v>135</v>
      </c>
      <c r="D85" s="77" t="s">
        <v>586</v>
      </c>
      <c r="E85" s="78" t="s">
        <v>37</v>
      </c>
      <c r="F85" s="77" t="s">
        <v>587</v>
      </c>
      <c r="G85" s="77" t="s">
        <v>588</v>
      </c>
      <c r="H85" s="78" t="s">
        <v>56</v>
      </c>
      <c r="I85" s="78" t="s">
        <v>10</v>
      </c>
      <c r="J85" s="227" t="str">
        <f>+IF(H85="","",VLOOKUP(H85&amp;I85,CONVENCIONESFORMULAS!$H$14:$K$38,4,0))</f>
        <v>A</v>
      </c>
      <c r="K85" s="77" t="s">
        <v>589</v>
      </c>
      <c r="L85" s="77" t="s">
        <v>590</v>
      </c>
      <c r="M85" s="78">
        <v>2</v>
      </c>
      <c r="N85" s="227" t="str">
        <f>+IF(M85="","",IF(M85=0,J85,VLOOKUP(IF(M85=0,J85,IF(AND(H85="CASI SEGURO",M85=1),"PROBABLE",IF(AND(H85="PROBABLE",M85=1),"POSIBLE",IF(AND(H85="POSIBLE",M85=1),"IMPROBABLE",IF(AND(H85="CASI SEGURO",M85=2),"POSIBLE",IF(AND(H85="PROBABLE",M85=2),"IMPROBABLE",IF(AND(H85="POSIBLE",M85=2),"RARO","RARO")))))))&amp;I85,CONVENCIONESFORMULAS!$H$14:$K$38,4,0)))</f>
        <v>B</v>
      </c>
      <c r="O85" s="237" t="s">
        <v>71</v>
      </c>
      <c r="P85" s="79" t="s">
        <v>591</v>
      </c>
      <c r="Q85" s="250">
        <v>43465</v>
      </c>
      <c r="R85" s="76" t="s">
        <v>234</v>
      </c>
      <c r="S85" s="233" t="s">
        <v>856</v>
      </c>
      <c r="T85" s="75" t="s">
        <v>1022</v>
      </c>
      <c r="U85" s="249" t="s">
        <v>1097</v>
      </c>
    </row>
    <row r="86" spans="1:21" s="68" customFormat="1" ht="105.75" customHeight="1" x14ac:dyDescent="0.25">
      <c r="A86" s="100">
        <v>80</v>
      </c>
      <c r="B86" s="74" t="s">
        <v>621</v>
      </c>
      <c r="C86" s="77" t="s">
        <v>136</v>
      </c>
      <c r="D86" s="77" t="s">
        <v>592</v>
      </c>
      <c r="E86" s="100" t="s">
        <v>633</v>
      </c>
      <c r="F86" s="77" t="s">
        <v>593</v>
      </c>
      <c r="G86" s="77" t="s">
        <v>594</v>
      </c>
      <c r="H86" s="78" t="s">
        <v>55</v>
      </c>
      <c r="I86" s="78" t="s">
        <v>10</v>
      </c>
      <c r="J86" s="227" t="str">
        <f>+IF(H86="","",VLOOKUP(H86&amp;I86,CONVENCIONESFORMULAS!$H$14:$K$38,4,0))</f>
        <v>A</v>
      </c>
      <c r="K86" s="77" t="s">
        <v>595</v>
      </c>
      <c r="L86" s="248" t="s">
        <v>596</v>
      </c>
      <c r="M86" s="78">
        <v>2</v>
      </c>
      <c r="N86" s="227" t="str">
        <f>+IF(M86="","",IF(M86=0,J86,VLOOKUP(IF(M86=0,J86,IF(AND(H86="CASI SEGURO",M86=1),"PROBABLE",IF(AND(H86="PROBABLE",M86=1),"POSIBLE",IF(AND(H86="POSIBLE",M86=1),"IMPROBABLE",IF(AND(H86="CASI SEGURO",M86=2),"POSIBLE",IF(AND(H86="PROBABLE",M86=2),"IMPROBABLE",IF(AND(H86="POSIBLE",M86=2),"RARO","RARO")))))))&amp;I86,CONVENCIONESFORMULAS!$H$14:$K$38,4,0)))</f>
        <v>M</v>
      </c>
      <c r="O86" s="237" t="s">
        <v>83</v>
      </c>
      <c r="P86" s="79" t="s">
        <v>597</v>
      </c>
      <c r="Q86" s="250">
        <v>43465</v>
      </c>
      <c r="R86" s="76" t="s">
        <v>234</v>
      </c>
      <c r="S86" s="233" t="s">
        <v>857</v>
      </c>
      <c r="T86" s="75" t="s">
        <v>1023</v>
      </c>
      <c r="U86" s="249" t="s">
        <v>1098</v>
      </c>
    </row>
    <row r="87" spans="1:21" s="68" customFormat="1" ht="167.25" customHeight="1" x14ac:dyDescent="0.25">
      <c r="A87" s="100">
        <v>81</v>
      </c>
      <c r="B87" s="74" t="s">
        <v>621</v>
      </c>
      <c r="C87" s="77" t="s">
        <v>96</v>
      </c>
      <c r="D87" s="77" t="s">
        <v>598</v>
      </c>
      <c r="E87" s="100" t="s">
        <v>633</v>
      </c>
      <c r="F87" s="77" t="s">
        <v>599</v>
      </c>
      <c r="G87" s="77" t="s">
        <v>600</v>
      </c>
      <c r="H87" s="78" t="s">
        <v>56</v>
      </c>
      <c r="I87" s="78" t="s">
        <v>10</v>
      </c>
      <c r="J87" s="227" t="str">
        <f>+IF(H87="","",VLOOKUP(H87&amp;I87,CONVENCIONESFORMULAS!$H$14:$K$38,4,0))</f>
        <v>A</v>
      </c>
      <c r="K87" s="77" t="s">
        <v>601</v>
      </c>
      <c r="L87" s="248" t="s">
        <v>602</v>
      </c>
      <c r="M87" s="78">
        <v>2</v>
      </c>
      <c r="N87" s="227" t="str">
        <f>+IF(M87="","",IF(M87=0,J87,VLOOKUP(IF(M87=0,J87,IF(AND(H87="CASI SEGURO",M87=1),"PROBABLE",IF(AND(H87="PROBABLE",M87=1),"POSIBLE",IF(AND(H87="POSIBLE",M87=1),"IMPROBABLE",IF(AND(H87="CASI SEGURO",M87=2),"POSIBLE",IF(AND(H87="PROBABLE",M87=2),"IMPROBABLE",IF(AND(H87="POSIBLE",M87=2),"RARO","RARO")))))))&amp;I87,CONVENCIONESFORMULAS!$H$14:$K$38,4,0)))</f>
        <v>B</v>
      </c>
      <c r="O87" s="237" t="s">
        <v>71</v>
      </c>
      <c r="P87" s="79" t="s">
        <v>603</v>
      </c>
      <c r="Q87" s="79" t="s">
        <v>604</v>
      </c>
      <c r="R87" s="76" t="s">
        <v>234</v>
      </c>
      <c r="S87" s="233" t="s">
        <v>858</v>
      </c>
      <c r="T87" s="75" t="s">
        <v>1027</v>
      </c>
      <c r="U87" s="249" t="s">
        <v>1099</v>
      </c>
    </row>
    <row r="88" spans="1:21" s="68" customFormat="1" ht="107.25" customHeight="1" x14ac:dyDescent="0.25">
      <c r="A88" s="100">
        <v>82</v>
      </c>
      <c r="B88" s="74" t="s">
        <v>621</v>
      </c>
      <c r="C88" s="77" t="s">
        <v>198</v>
      </c>
      <c r="D88" s="77" t="s">
        <v>605</v>
      </c>
      <c r="E88" s="100" t="s">
        <v>240</v>
      </c>
      <c r="F88" s="77" t="s">
        <v>606</v>
      </c>
      <c r="G88" s="99" t="s">
        <v>730</v>
      </c>
      <c r="H88" s="78" t="s">
        <v>56</v>
      </c>
      <c r="I88" s="78" t="s">
        <v>61</v>
      </c>
      <c r="J88" s="227" t="str">
        <f>+IF(H88="","",VLOOKUP(H88&amp;I88,CONVENCIONESFORMULAS!$H$14:$K$38,4,0))</f>
        <v>A</v>
      </c>
      <c r="K88" s="77" t="s">
        <v>1028</v>
      </c>
      <c r="L88" s="248" t="s">
        <v>607</v>
      </c>
      <c r="M88" s="78">
        <v>2</v>
      </c>
      <c r="N88" s="227" t="str">
        <f>+IF(M88="","",IF(M88=0,J88,VLOOKUP(IF(M88=0,J88,IF(AND(H88="CASI SEGURO",M88=1),"PROBABLE",IF(AND(H88="PROBABLE",M88=1),"POSIBLE",IF(AND(H88="POSIBLE",M88=1),"IMPROBABLE",IF(AND(H88="CASI SEGURO",M88=2),"POSIBLE",IF(AND(H88="PROBABLE",M88=2),"IMPROBABLE",IF(AND(H88="POSIBLE",M88=2),"RARO","RARO")))))))&amp;I88,CONVENCIONESFORMULAS!$H$14:$K$38,4,0)))</f>
        <v>M</v>
      </c>
      <c r="O88" s="237" t="s">
        <v>83</v>
      </c>
      <c r="P88" s="77" t="s">
        <v>608</v>
      </c>
      <c r="Q88" s="251" t="s">
        <v>609</v>
      </c>
      <c r="R88" s="76" t="s">
        <v>234</v>
      </c>
      <c r="S88" s="233" t="s">
        <v>859</v>
      </c>
      <c r="T88" s="75" t="s">
        <v>1029</v>
      </c>
      <c r="U88" s="249" t="s">
        <v>1100</v>
      </c>
    </row>
    <row r="89" spans="1:21" s="101" customFormat="1" ht="98.25" customHeight="1" x14ac:dyDescent="0.25">
      <c r="A89" s="100">
        <v>83</v>
      </c>
      <c r="B89" s="74" t="s">
        <v>631</v>
      </c>
      <c r="C89" s="77" t="s">
        <v>139</v>
      </c>
      <c r="D89" s="77" t="s">
        <v>735</v>
      </c>
      <c r="E89" s="78" t="s">
        <v>37</v>
      </c>
      <c r="F89" s="77" t="s">
        <v>736</v>
      </c>
      <c r="G89" s="77" t="s">
        <v>737</v>
      </c>
      <c r="H89" s="78" t="s">
        <v>56</v>
      </c>
      <c r="I89" s="78" t="s">
        <v>60</v>
      </c>
      <c r="J89" s="227" t="str">
        <f>+IF(H89="","",VLOOKUP(H89&amp;I89,CONVENCIONESFORMULAS!$H$14:$K$38,4,0))</f>
        <v>M</v>
      </c>
      <c r="K89" s="77" t="s">
        <v>738</v>
      </c>
      <c r="L89" s="77" t="s">
        <v>739</v>
      </c>
      <c r="M89" s="78">
        <v>2</v>
      </c>
      <c r="N89" s="227" t="str">
        <f>+IF(M89="","",IF(M89=0,J89,VLOOKUP(IF(M89=0,J89,IF(AND(H89="CASI SEGURO",M89=1),"PROBABLE",IF(AND(H89="PROBABLE",M89=1),"POSIBLE",IF(AND(H89="POSIBLE",M89=1),"IMPROBABLE",IF(AND(H89="CASI SEGURO",M89=2),"POSIBLE",IF(AND(H89="PROBABLE",M89=2),"IMPROBABLE",IF(AND(H89="POSIBLE",M89=2),"RARO","RARO")))))))&amp;I89,CONVENCIONESFORMULAS!$H$14:$K$38,4,0)))</f>
        <v>B</v>
      </c>
      <c r="O89" s="237" t="s">
        <v>71</v>
      </c>
      <c r="P89" s="77" t="s">
        <v>740</v>
      </c>
      <c r="Q89" s="77" t="s">
        <v>739</v>
      </c>
      <c r="R89" s="76" t="s">
        <v>226</v>
      </c>
      <c r="S89" s="233" t="s">
        <v>907</v>
      </c>
      <c r="T89" s="75" t="s">
        <v>1042</v>
      </c>
      <c r="U89" s="75" t="s">
        <v>1156</v>
      </c>
    </row>
    <row r="90" spans="1:21" s="101" customFormat="1" ht="97.5" customHeight="1" x14ac:dyDescent="0.25">
      <c r="A90" s="100">
        <v>84</v>
      </c>
      <c r="B90" s="74" t="s">
        <v>631</v>
      </c>
      <c r="C90" s="77" t="s">
        <v>140</v>
      </c>
      <c r="D90" s="77" t="s">
        <v>145</v>
      </c>
      <c r="E90" s="78" t="s">
        <v>37</v>
      </c>
      <c r="F90" s="77" t="s">
        <v>741</v>
      </c>
      <c r="G90" s="77" t="s">
        <v>742</v>
      </c>
      <c r="H90" s="78" t="s">
        <v>56</v>
      </c>
      <c r="I90" s="78" t="s">
        <v>61</v>
      </c>
      <c r="J90" s="227" t="str">
        <f>+IF(H90="","",VLOOKUP(H90&amp;I90,CONVENCIONESFORMULAS!$H$14:$K$38,4,0))</f>
        <v>A</v>
      </c>
      <c r="K90" s="77" t="s">
        <v>744</v>
      </c>
      <c r="L90" s="77" t="s">
        <v>743</v>
      </c>
      <c r="M90" s="78">
        <v>2</v>
      </c>
      <c r="N90" s="227" t="str">
        <f>+IF(M90="","",IF(M90=0,J90,VLOOKUP(IF(M90=0,J90,IF(AND(H90="CASI SEGURO",M90=1),"PROBABLE",IF(AND(H90="PROBABLE",M90=1),"POSIBLE",IF(AND(H90="POSIBLE",M90=1),"IMPROBABLE",IF(AND(H90="CASI SEGURO",M90=2),"POSIBLE",IF(AND(H90="PROBABLE",M90=2),"IMPROBABLE",IF(AND(H90="POSIBLE",M90=2),"RARO","RARO")))))))&amp;I90,CONVENCIONESFORMULAS!$H$14:$K$38,4,0)))</f>
        <v>M</v>
      </c>
      <c r="O90" s="237" t="s">
        <v>83</v>
      </c>
      <c r="P90" s="77" t="s">
        <v>745</v>
      </c>
      <c r="Q90" s="77" t="s">
        <v>209</v>
      </c>
      <c r="R90" s="76" t="s">
        <v>226</v>
      </c>
      <c r="S90" s="233" t="s">
        <v>908</v>
      </c>
      <c r="T90" s="75" t="s">
        <v>1043</v>
      </c>
      <c r="U90" s="75" t="s">
        <v>1157</v>
      </c>
    </row>
    <row r="91" spans="1:21" s="101" customFormat="1" ht="99" customHeight="1" x14ac:dyDescent="0.25">
      <c r="A91" s="100">
        <v>85</v>
      </c>
      <c r="B91" s="74" t="s">
        <v>631</v>
      </c>
      <c r="C91" s="77" t="s">
        <v>141</v>
      </c>
      <c r="D91" s="77" t="s">
        <v>746</v>
      </c>
      <c r="E91" s="78" t="s">
        <v>37</v>
      </c>
      <c r="F91" s="77" t="s">
        <v>747</v>
      </c>
      <c r="G91" s="77" t="s">
        <v>748</v>
      </c>
      <c r="H91" s="78" t="s">
        <v>56</v>
      </c>
      <c r="I91" s="78" t="s">
        <v>10</v>
      </c>
      <c r="J91" s="227" t="str">
        <f>+IF(H91="","",VLOOKUP(H91&amp;I91,CONVENCIONESFORMULAS!$H$14:$K$38,4,0))</f>
        <v>A</v>
      </c>
      <c r="K91" s="77" t="s">
        <v>144</v>
      </c>
      <c r="L91" s="77" t="s">
        <v>739</v>
      </c>
      <c r="M91" s="78">
        <v>2</v>
      </c>
      <c r="N91" s="227" t="str">
        <f>+IF(M91="","",IF(M91=0,J91,VLOOKUP(IF(M91=0,J91,IF(AND(H91="CASI SEGURO",M91=1),"PROBABLE",IF(AND(H91="PROBABLE",M91=1),"POSIBLE",IF(AND(H91="POSIBLE",M91=1),"IMPROBABLE",IF(AND(H91="CASI SEGURO",M91=2),"POSIBLE",IF(AND(H91="PROBABLE",M91=2),"IMPROBABLE",IF(AND(H91="POSIBLE",M91=2),"RARO","RARO")))))))&amp;I91,CONVENCIONESFORMULAS!$H$14:$K$38,4,0)))</f>
        <v>B</v>
      </c>
      <c r="O91" s="237" t="s">
        <v>83</v>
      </c>
      <c r="P91" s="77" t="s">
        <v>749</v>
      </c>
      <c r="Q91" s="77" t="s">
        <v>216</v>
      </c>
      <c r="R91" s="76" t="s">
        <v>226</v>
      </c>
      <c r="S91" s="233" t="s">
        <v>909</v>
      </c>
      <c r="T91" s="75" t="s">
        <v>1044</v>
      </c>
      <c r="U91" s="75" t="s">
        <v>1158</v>
      </c>
    </row>
    <row r="92" spans="1:21" s="101" customFormat="1" ht="96" customHeight="1" x14ac:dyDescent="0.25">
      <c r="A92" s="100">
        <v>86</v>
      </c>
      <c r="B92" s="74" t="s">
        <v>631</v>
      </c>
      <c r="C92" s="77" t="s">
        <v>142</v>
      </c>
      <c r="D92" s="77" t="s">
        <v>750</v>
      </c>
      <c r="E92" s="78" t="s">
        <v>37</v>
      </c>
      <c r="F92" s="77" t="s">
        <v>146</v>
      </c>
      <c r="G92" s="77" t="s">
        <v>143</v>
      </c>
      <c r="H92" s="78" t="s">
        <v>55</v>
      </c>
      <c r="I92" s="78" t="s">
        <v>10</v>
      </c>
      <c r="J92" s="227" t="str">
        <f>+IF(H92="","",VLOOKUP(H92&amp;I92,CONVENCIONESFORMULAS!$H$14:$K$38,4,0))</f>
        <v>A</v>
      </c>
      <c r="K92" s="77" t="s">
        <v>751</v>
      </c>
      <c r="L92" s="77" t="s">
        <v>216</v>
      </c>
      <c r="M92" s="78">
        <v>0</v>
      </c>
      <c r="N92" s="227" t="str">
        <f>+IF(M92="","",IF(M92=0,J92,VLOOKUP(IF(M92=0,J92,IF(AND(H92="CASI SEGURO",M92=1),"PROBABLE",IF(AND(H92="PROBABLE",M92=1),"POSIBLE",IF(AND(H92="POSIBLE",M92=1),"IMPROBABLE",IF(AND(H92="CASI SEGURO",M92=2),"POSIBLE",IF(AND(H92="PROBABLE",M92=2),"IMPROBABLE",IF(AND(H92="POSIBLE",M92=2),"RARO","RARO")))))))&amp;I92,CONVENCIONESFORMULAS!$H$14:$K$38,4,0)))</f>
        <v>A</v>
      </c>
      <c r="O92" s="237" t="s">
        <v>83</v>
      </c>
      <c r="P92" s="77" t="s">
        <v>752</v>
      </c>
      <c r="Q92" s="77" t="s">
        <v>216</v>
      </c>
      <c r="R92" s="76" t="s">
        <v>226</v>
      </c>
      <c r="S92" s="233" t="s">
        <v>910</v>
      </c>
      <c r="T92" s="75" t="s">
        <v>1045</v>
      </c>
      <c r="U92" s="75" t="s">
        <v>1159</v>
      </c>
    </row>
    <row r="93" spans="1:21" s="101" customFormat="1" ht="128.25" customHeight="1" x14ac:dyDescent="0.25">
      <c r="A93" s="100">
        <v>87</v>
      </c>
      <c r="B93" s="74" t="s">
        <v>631</v>
      </c>
      <c r="C93" s="77" t="s">
        <v>753</v>
      </c>
      <c r="D93" s="77" t="s">
        <v>773</v>
      </c>
      <c r="E93" s="100" t="s">
        <v>37</v>
      </c>
      <c r="F93" s="77" t="s">
        <v>754</v>
      </c>
      <c r="G93" s="99" t="s">
        <v>756</v>
      </c>
      <c r="H93" s="78" t="s">
        <v>56</v>
      </c>
      <c r="I93" s="78" t="s">
        <v>10</v>
      </c>
      <c r="J93" s="227" t="str">
        <f>+IF(H93="","",VLOOKUP(H93&amp;I93,CONVENCIONESFORMULAS!$H$14:$K$38,4,0))</f>
        <v>A</v>
      </c>
      <c r="K93" s="77" t="s">
        <v>776</v>
      </c>
      <c r="L93" s="77" t="s">
        <v>216</v>
      </c>
      <c r="M93" s="78">
        <v>2</v>
      </c>
      <c r="N93" s="227" t="str">
        <f>+IF(M93="","",IF(M93=0,J93,VLOOKUP(IF(M93=0,J93,IF(AND(H93="CASI SEGURO",M93=1),"PROBABLE",IF(AND(H93="PROBABLE",M93=1),"POSIBLE",IF(AND(H93="POSIBLE",M93=1),"IMPROBABLE",IF(AND(H93="CASI SEGURO",M93=2),"POSIBLE",IF(AND(H93="PROBABLE",M93=2),"IMPROBABLE",IF(AND(H93="POSIBLE",M93=2),"RARO","RARO")))))))&amp;I93,CONVENCIONESFORMULAS!$H$14:$K$38,4,0)))</f>
        <v>B</v>
      </c>
      <c r="O93" s="237" t="s">
        <v>83</v>
      </c>
      <c r="P93" s="77" t="s">
        <v>774</v>
      </c>
      <c r="Q93" s="77" t="s">
        <v>216</v>
      </c>
      <c r="R93" s="76" t="s">
        <v>226</v>
      </c>
      <c r="S93" s="233" t="s">
        <v>911</v>
      </c>
      <c r="T93" s="75" t="s">
        <v>1040</v>
      </c>
      <c r="U93" s="75" t="s">
        <v>1160</v>
      </c>
    </row>
    <row r="94" spans="1:21" s="101" customFormat="1" ht="97.5" customHeight="1" x14ac:dyDescent="0.25">
      <c r="A94" s="100">
        <v>88</v>
      </c>
      <c r="B94" s="74" t="s">
        <v>631</v>
      </c>
      <c r="C94" s="77" t="s">
        <v>142</v>
      </c>
      <c r="D94" s="77" t="s">
        <v>1046</v>
      </c>
      <c r="E94" s="100" t="s">
        <v>240</v>
      </c>
      <c r="F94" s="77" t="s">
        <v>185</v>
      </c>
      <c r="G94" s="77" t="s">
        <v>200</v>
      </c>
      <c r="H94" s="78" t="s">
        <v>56</v>
      </c>
      <c r="I94" s="78" t="s">
        <v>61</v>
      </c>
      <c r="J94" s="227" t="str">
        <f>+IF(H94="","",VLOOKUP(H94&amp;I94,CONVENCIONESFORMULAS!$H$14:$K$38,4,0))</f>
        <v>A</v>
      </c>
      <c r="K94" s="77" t="s">
        <v>187</v>
      </c>
      <c r="L94" s="77" t="s">
        <v>757</v>
      </c>
      <c r="M94" s="78">
        <v>2</v>
      </c>
      <c r="N94" s="227" t="str">
        <f>+IF(M94="","",IF(M94=0,J94,VLOOKUP(IF(M94=0,J94,IF(AND(H94="CASI SEGURO",M94=1),"PROBABLE",IF(AND(H94="PROBABLE",M94=1),"POSIBLE",IF(AND(H94="POSIBLE",M94=1),"IMPROBABLE",IF(AND(H94="CASI SEGURO",M94=2),"POSIBLE",IF(AND(H94="PROBABLE",M94=2),"IMPROBABLE",IF(AND(H94="POSIBLE",M94=2),"RARO","RARO")))))))&amp;I94,CONVENCIONESFORMULAS!$H$14:$K$38,4,0)))</f>
        <v>M</v>
      </c>
      <c r="O94" s="237" t="s">
        <v>83</v>
      </c>
      <c r="P94" s="77" t="s">
        <v>775</v>
      </c>
      <c r="Q94" s="77" t="s">
        <v>734</v>
      </c>
      <c r="R94" s="76" t="s">
        <v>226</v>
      </c>
      <c r="S94" s="233" t="s">
        <v>912</v>
      </c>
      <c r="T94" s="75" t="s">
        <v>1047</v>
      </c>
      <c r="U94" s="75" t="s">
        <v>1161</v>
      </c>
    </row>
    <row r="95" spans="1:21" s="101" customFormat="1" ht="108" customHeight="1" x14ac:dyDescent="0.25">
      <c r="A95" s="100">
        <v>89</v>
      </c>
      <c r="B95" s="74" t="s">
        <v>631</v>
      </c>
      <c r="C95" s="77" t="s">
        <v>140</v>
      </c>
      <c r="D95" s="77" t="s">
        <v>755</v>
      </c>
      <c r="E95" s="100" t="s">
        <v>240</v>
      </c>
      <c r="F95" s="77" t="s">
        <v>186</v>
      </c>
      <c r="G95" s="77" t="s">
        <v>201</v>
      </c>
      <c r="H95" s="78" t="s">
        <v>56</v>
      </c>
      <c r="I95" s="78" t="s">
        <v>61</v>
      </c>
      <c r="J95" s="227" t="str">
        <f>+IF(H95="","",VLOOKUP(H95&amp;I95,CONVENCIONESFORMULAS!$H$14:$K$38,4,0))</f>
        <v>A</v>
      </c>
      <c r="K95" s="77" t="s">
        <v>758</v>
      </c>
      <c r="L95" s="77" t="s">
        <v>739</v>
      </c>
      <c r="M95" s="78">
        <v>2</v>
      </c>
      <c r="N95" s="227" t="str">
        <f>+IF(M95="","",IF(M95=0,J95,VLOOKUP(IF(M95=0,J95,IF(AND(H95="CASI SEGURO",M95=1),"PROBABLE",IF(AND(H95="PROBABLE",M95=1),"POSIBLE",IF(AND(H95="POSIBLE",M95=1),"IMPROBABLE",IF(AND(H95="CASI SEGURO",M95=2),"POSIBLE",IF(AND(H95="PROBABLE",M95=2),"IMPROBABLE",IF(AND(H95="POSIBLE",M95=2),"RARO","RARO")))))))&amp;I95,CONVENCIONESFORMULAS!$H$14:$K$38,4,0)))</f>
        <v>M</v>
      </c>
      <c r="O95" s="237" t="s">
        <v>83</v>
      </c>
      <c r="P95" s="77" t="s">
        <v>188</v>
      </c>
      <c r="Q95" s="77" t="s">
        <v>739</v>
      </c>
      <c r="R95" s="76" t="s">
        <v>226</v>
      </c>
      <c r="S95" s="233" t="s">
        <v>913</v>
      </c>
      <c r="T95" s="75" t="s">
        <v>1041</v>
      </c>
      <c r="U95" s="75" t="s">
        <v>1162</v>
      </c>
    </row>
    <row r="96" spans="1:21" s="101" customFormat="1" ht="128.25" customHeight="1" x14ac:dyDescent="0.25">
      <c r="A96" s="100">
        <v>90</v>
      </c>
      <c r="B96" s="74" t="s">
        <v>34</v>
      </c>
      <c r="C96" s="77" t="s">
        <v>660</v>
      </c>
      <c r="D96" s="77" t="s">
        <v>661</v>
      </c>
      <c r="E96" s="100" t="s">
        <v>633</v>
      </c>
      <c r="F96" s="77" t="s">
        <v>659</v>
      </c>
      <c r="G96" s="77" t="s">
        <v>662</v>
      </c>
      <c r="H96" s="78" t="s">
        <v>55</v>
      </c>
      <c r="I96" s="78" t="s">
        <v>10</v>
      </c>
      <c r="J96" s="227" t="str">
        <f>+IF(H96="","",VLOOKUP(H96&amp;I96,CONVENCIONESFORMULAS!$H$14:$K$38,4,0))</f>
        <v>A</v>
      </c>
      <c r="K96" s="77"/>
      <c r="L96" s="253"/>
      <c r="M96" s="78">
        <v>0</v>
      </c>
      <c r="N96" s="227" t="str">
        <f>+IF(M96="","",IF(M96=0,J96,VLOOKUP(IF(M96=0,J96,IF(AND(H96="CASI SEGURO",M96=1),"PROBABLE",IF(AND(H96="PROBABLE",M96=1),"POSIBLE",IF(AND(H96="POSIBLE",M96=1),"IMPROBABLE",IF(AND(H96="CASI SEGURO",M96=2),"POSIBLE",IF(AND(H96="PROBABLE",M96=2),"IMPROBABLE",IF(AND(H96="POSIBLE",M96=2),"RARO","RARO")))))))&amp;I96,CONVENCIONESFORMULAS!$H$14:$K$38,4,0)))</f>
        <v>A</v>
      </c>
      <c r="O96" s="237" t="s">
        <v>83</v>
      </c>
      <c r="P96" s="77" t="s">
        <v>663</v>
      </c>
      <c r="Q96" s="79" t="s">
        <v>664</v>
      </c>
      <c r="R96" s="76" t="s">
        <v>221</v>
      </c>
      <c r="S96" s="75" t="s">
        <v>903</v>
      </c>
      <c r="T96" s="75" t="s">
        <v>1052</v>
      </c>
      <c r="U96" s="75" t="s">
        <v>1170</v>
      </c>
    </row>
    <row r="97" spans="1:21" s="101" customFormat="1" ht="88.5" customHeight="1" x14ac:dyDescent="0.25">
      <c r="A97" s="100">
        <v>91</v>
      </c>
      <c r="B97" s="74" t="s">
        <v>34</v>
      </c>
      <c r="C97" s="77" t="s">
        <v>202</v>
      </c>
      <c r="D97" s="77" t="s">
        <v>665</v>
      </c>
      <c r="E97" s="100" t="s">
        <v>38</v>
      </c>
      <c r="F97" s="77" t="s">
        <v>666</v>
      </c>
      <c r="G97" s="99" t="s">
        <v>192</v>
      </c>
      <c r="H97" s="78" t="s">
        <v>56</v>
      </c>
      <c r="I97" s="78" t="s">
        <v>61</v>
      </c>
      <c r="J97" s="227" t="str">
        <f>+IF(H97="","",VLOOKUP(H97&amp;I97,CONVENCIONESFORMULAS!$H$14:$K$38,4,0))</f>
        <v>A</v>
      </c>
      <c r="K97" s="77" t="s">
        <v>667</v>
      </c>
      <c r="L97" s="77" t="s">
        <v>215</v>
      </c>
      <c r="M97" s="78">
        <v>2</v>
      </c>
      <c r="N97" s="227" t="str">
        <f>+IF(M97="","",IF(M97=0,J97,VLOOKUP(IF(M97=0,J97,IF(AND(H97="CASI SEGURO",M97=1),"PROBABLE",IF(AND(H97="PROBABLE",M97=1),"POSIBLE",IF(AND(H97="POSIBLE",M97=1),"IMPROBABLE",IF(AND(H97="CASI SEGURO",M97=2),"POSIBLE",IF(AND(H97="PROBABLE",M97=2),"IMPROBABLE",IF(AND(H97="POSIBLE",M97=2),"RARO","RARO")))))))&amp;I97,CONVENCIONESFORMULAS!$H$14:$K$38,4,0)))</f>
        <v>M</v>
      </c>
      <c r="O97" s="237" t="s">
        <v>83</v>
      </c>
      <c r="P97" s="77" t="s">
        <v>668</v>
      </c>
      <c r="Q97" s="237" t="s">
        <v>214</v>
      </c>
      <c r="R97" s="76" t="s">
        <v>221</v>
      </c>
      <c r="S97" s="75" t="s">
        <v>906</v>
      </c>
      <c r="T97" s="75" t="s">
        <v>941</v>
      </c>
      <c r="U97" s="75" t="s">
        <v>1170</v>
      </c>
    </row>
    <row r="98" spans="1:21" s="101" customFormat="1" ht="156.75" customHeight="1" x14ac:dyDescent="0.25">
      <c r="A98" s="100">
        <v>92</v>
      </c>
      <c r="B98" s="74" t="s">
        <v>34</v>
      </c>
      <c r="C98" s="77" t="s">
        <v>147</v>
      </c>
      <c r="D98" s="77" t="s">
        <v>669</v>
      </c>
      <c r="E98" s="100" t="s">
        <v>37</v>
      </c>
      <c r="F98" s="77" t="s">
        <v>670</v>
      </c>
      <c r="G98" s="77" t="s">
        <v>671</v>
      </c>
      <c r="H98" s="78" t="s">
        <v>55</v>
      </c>
      <c r="I98" s="78" t="s">
        <v>10</v>
      </c>
      <c r="J98" s="227" t="str">
        <f>+IF(H98="","",VLOOKUP(H98&amp;I98,CONVENCIONESFORMULAS!$H$14:$K$38,4,0))</f>
        <v>A</v>
      </c>
      <c r="K98" s="77" t="s">
        <v>672</v>
      </c>
      <c r="L98" s="77" t="s">
        <v>209</v>
      </c>
      <c r="M98" s="78">
        <v>2</v>
      </c>
      <c r="N98" s="227" t="str">
        <f>+IF(M98="","",IF(M98=0,J98,VLOOKUP(IF(M98=0,J98,IF(AND(H98="CASI SEGURO",M98=1),"PROBABLE",IF(AND(H98="PROBABLE",M98=1),"POSIBLE",IF(AND(H98="POSIBLE",M98=1),"IMPROBABLE",IF(AND(H98="CASI SEGURO",M98=2),"POSIBLE",IF(AND(H98="PROBABLE",M98=2),"IMPROBABLE",IF(AND(H98="POSIBLE",M98=2),"RARO","RARO")))))))&amp;I98,CONVENCIONESFORMULAS!$H$14:$K$38,4,0)))</f>
        <v>M</v>
      </c>
      <c r="O98" s="237" t="s">
        <v>83</v>
      </c>
      <c r="P98" s="77" t="s">
        <v>673</v>
      </c>
      <c r="Q98" s="237" t="s">
        <v>209</v>
      </c>
      <c r="R98" s="76" t="s">
        <v>221</v>
      </c>
      <c r="S98" s="75" t="s">
        <v>904</v>
      </c>
      <c r="T98" s="75" t="s">
        <v>1053</v>
      </c>
      <c r="U98" s="75" t="s">
        <v>1170</v>
      </c>
    </row>
    <row r="99" spans="1:21" s="101" customFormat="1" ht="116.25" customHeight="1" x14ac:dyDescent="0.25">
      <c r="A99" s="100">
        <v>93</v>
      </c>
      <c r="B99" s="74" t="s">
        <v>34</v>
      </c>
      <c r="C99" s="77" t="s">
        <v>674</v>
      </c>
      <c r="D99" s="77" t="s">
        <v>675</v>
      </c>
      <c r="E99" s="100" t="s">
        <v>39</v>
      </c>
      <c r="F99" s="254" t="s">
        <v>676</v>
      </c>
      <c r="G99" s="254" t="s">
        <v>677</v>
      </c>
      <c r="H99" s="78" t="s">
        <v>56</v>
      </c>
      <c r="I99" s="78" t="s">
        <v>10</v>
      </c>
      <c r="J99" s="227" t="str">
        <f>+IF(H99="","",VLOOKUP(H99&amp;I99,CONVENCIONESFORMULAS!$H$14:$K$38,4,0))</f>
        <v>A</v>
      </c>
      <c r="K99" s="77" t="s">
        <v>678</v>
      </c>
      <c r="L99" s="77" t="s">
        <v>211</v>
      </c>
      <c r="M99" s="78">
        <v>1</v>
      </c>
      <c r="N99" s="227" t="str">
        <f>+IF(M99="","",IF(M99=0,J99,VLOOKUP(IF(M99=0,J99,IF(AND(H99="CASI SEGURO",M99=1),"PROBABLE",IF(AND(H99="PROBABLE",M99=1),"POSIBLE",IF(AND(H99="POSIBLE",M99=1),"IMPROBABLE",IF(AND(H99="CASI SEGURO",M99=2),"POSIBLE",IF(AND(H99="PROBABLE",M99=2),"IMPROBABLE",IF(AND(H99="POSIBLE",M99=2),"RARO","RARO")))))))&amp;I99,CONVENCIONESFORMULAS!$H$14:$K$38,4,0)))</f>
        <v>M</v>
      </c>
      <c r="O99" s="255" t="s">
        <v>679</v>
      </c>
      <c r="P99" s="75" t="s">
        <v>680</v>
      </c>
      <c r="Q99" s="79" t="s">
        <v>617</v>
      </c>
      <c r="R99" s="76" t="s">
        <v>221</v>
      </c>
      <c r="S99" s="75" t="s">
        <v>905</v>
      </c>
      <c r="T99" s="75" t="s">
        <v>942</v>
      </c>
      <c r="U99" s="75" t="s">
        <v>1170</v>
      </c>
    </row>
    <row r="100" spans="1:21" s="101" customFormat="1" ht="183" customHeight="1" x14ac:dyDescent="0.25">
      <c r="A100" s="100">
        <v>94</v>
      </c>
      <c r="B100" s="74" t="s">
        <v>626</v>
      </c>
      <c r="C100" s="76" t="s">
        <v>681</v>
      </c>
      <c r="D100" s="76" t="s">
        <v>682</v>
      </c>
      <c r="E100" s="74" t="s">
        <v>37</v>
      </c>
      <c r="F100" s="76" t="s">
        <v>684</v>
      </c>
      <c r="G100" s="76" t="s">
        <v>683</v>
      </c>
      <c r="H100" s="100" t="s">
        <v>56</v>
      </c>
      <c r="I100" s="100" t="s">
        <v>10</v>
      </c>
      <c r="J100" s="227" t="str">
        <f>+IF(H100="","",VLOOKUP(H100&amp;I100,CONVENCIONESFORMULAS!$H$14:$K$38,4,0))</f>
        <v>A</v>
      </c>
      <c r="K100" s="76" t="s">
        <v>685</v>
      </c>
      <c r="L100" s="76" t="s">
        <v>686</v>
      </c>
      <c r="M100" s="78">
        <v>2</v>
      </c>
      <c r="N100" s="227" t="str">
        <f>+IF(M100="","",IF(M100=0,J100,VLOOKUP(IF(M100=0,J100,IF(AND(H100="CASI SEGURO",M100=1),"PROBABLE",IF(AND(H100="PROBABLE",M100=1),"POSIBLE",IF(AND(H100="POSIBLE",M100=1),"IMPROBABLE",IF(AND(H100="CASI SEGURO",M100=2),"POSIBLE",IF(AND(H100="PROBABLE",M100=2),"IMPROBABLE",IF(AND(H100="POSIBLE",M100=2),"RARO","RARO")))))))&amp;I100,CONVENCIONESFORMULAS!$H$14:$K$38,4,0)))</f>
        <v>B</v>
      </c>
      <c r="O100" s="99" t="s">
        <v>71</v>
      </c>
      <c r="P100" s="256"/>
      <c r="Q100" s="256"/>
      <c r="R100" s="76" t="s">
        <v>236</v>
      </c>
      <c r="S100" s="75" t="s">
        <v>928</v>
      </c>
      <c r="T100" s="233" t="s">
        <v>981</v>
      </c>
      <c r="U100" s="75" t="s">
        <v>1124</v>
      </c>
    </row>
    <row r="101" spans="1:21" s="101" customFormat="1" ht="174" customHeight="1" x14ac:dyDescent="0.25">
      <c r="A101" s="100">
        <v>95</v>
      </c>
      <c r="B101" s="74" t="s">
        <v>626</v>
      </c>
      <c r="C101" s="76" t="s">
        <v>687</v>
      </c>
      <c r="D101" s="76" t="s">
        <v>688</v>
      </c>
      <c r="E101" s="100" t="s">
        <v>37</v>
      </c>
      <c r="F101" s="76" t="s">
        <v>690</v>
      </c>
      <c r="G101" s="76" t="s">
        <v>689</v>
      </c>
      <c r="H101" s="100" t="s">
        <v>56</v>
      </c>
      <c r="I101" s="100" t="s">
        <v>10</v>
      </c>
      <c r="J101" s="227" t="str">
        <f>+IF(H101="","",VLOOKUP(H101&amp;I101,CONVENCIONESFORMULAS!$H$14:$K$38,4,0))</f>
        <v>A</v>
      </c>
      <c r="K101" s="76" t="s">
        <v>692</v>
      </c>
      <c r="L101" s="76" t="s">
        <v>691</v>
      </c>
      <c r="M101" s="78">
        <v>2</v>
      </c>
      <c r="N101" s="227" t="str">
        <f>+IF(M101="","",IF(M101=0,J101,VLOOKUP(IF(M101=0,J101,IF(AND(H101="CASI SEGURO",M101=1),"PROBABLE",IF(AND(H101="PROBABLE",M101=1),"POSIBLE",IF(AND(H101="POSIBLE",M101=1),"IMPROBABLE",IF(AND(H101="CASI SEGURO",M101=2),"POSIBLE",IF(AND(H101="PROBABLE",M101=2),"IMPROBABLE",IF(AND(H101="POSIBLE",M101=2),"RARO","RARO")))))))&amp;I101,CONVENCIONESFORMULAS!$H$14:$K$38,4,0)))</f>
        <v>B</v>
      </c>
      <c r="O101" s="99" t="s">
        <v>71</v>
      </c>
      <c r="P101" s="256"/>
      <c r="Q101" s="256"/>
      <c r="R101" s="76" t="s">
        <v>236</v>
      </c>
      <c r="S101" s="75" t="s">
        <v>914</v>
      </c>
      <c r="T101" s="233" t="s">
        <v>989</v>
      </c>
      <c r="U101" s="75" t="s">
        <v>989</v>
      </c>
    </row>
    <row r="102" spans="1:21" s="101" customFormat="1" ht="285.75" customHeight="1" x14ac:dyDescent="0.25">
      <c r="A102" s="100">
        <v>96</v>
      </c>
      <c r="B102" s="74" t="s">
        <v>626</v>
      </c>
      <c r="C102" s="99" t="s">
        <v>149</v>
      </c>
      <c r="D102" s="76" t="s">
        <v>693</v>
      </c>
      <c r="E102" s="100" t="s">
        <v>37</v>
      </c>
      <c r="F102" s="99" t="s">
        <v>694</v>
      </c>
      <c r="G102" s="99" t="s">
        <v>695</v>
      </c>
      <c r="H102" s="100" t="s">
        <v>58</v>
      </c>
      <c r="I102" s="100" t="s">
        <v>10</v>
      </c>
      <c r="J102" s="227" t="str">
        <f>+IF(H102="","",VLOOKUP(H102&amp;I102,CONVENCIONESFORMULAS!$H$14:$K$38,4,0))</f>
        <v>B</v>
      </c>
      <c r="K102" s="99" t="s">
        <v>696</v>
      </c>
      <c r="L102" s="99" t="s">
        <v>209</v>
      </c>
      <c r="M102" s="78">
        <v>2</v>
      </c>
      <c r="N102" s="227" t="str">
        <f>+IF(M102="","",IF(M102=0,J102,VLOOKUP(IF(M102=0,J102,IF(AND(H102="CASI SEGURO",M102=1),"PROBABLE",IF(AND(H102="PROBABLE",M102=1),"POSIBLE",IF(AND(H102="POSIBLE",M102=1),"IMPROBABLE",IF(AND(H102="CASI SEGURO",M102=2),"POSIBLE",IF(AND(H102="PROBABLE",M102=2),"IMPROBABLE",IF(AND(H102="POSIBLE",M102=2),"RARO","RARO")))))))&amp;I102,CONVENCIONESFORMULAS!$H$14:$K$38,4,0)))</f>
        <v>B</v>
      </c>
      <c r="O102" s="99" t="s">
        <v>71</v>
      </c>
      <c r="P102" s="256"/>
      <c r="Q102" s="256"/>
      <c r="R102" s="76" t="s">
        <v>236</v>
      </c>
      <c r="S102" s="75" t="s">
        <v>915</v>
      </c>
      <c r="T102" s="233" t="s">
        <v>982</v>
      </c>
      <c r="U102" s="75" t="s">
        <v>1125</v>
      </c>
    </row>
    <row r="103" spans="1:21" s="101" customFormat="1" ht="161.25" customHeight="1" x14ac:dyDescent="0.25">
      <c r="A103" s="100">
        <v>97</v>
      </c>
      <c r="B103" s="74" t="s">
        <v>626</v>
      </c>
      <c r="C103" s="99" t="s">
        <v>697</v>
      </c>
      <c r="D103" s="99" t="s">
        <v>698</v>
      </c>
      <c r="E103" s="74" t="s">
        <v>37</v>
      </c>
      <c r="F103" s="99" t="s">
        <v>699</v>
      </c>
      <c r="G103" s="76" t="s">
        <v>700</v>
      </c>
      <c r="H103" s="100" t="s">
        <v>54</v>
      </c>
      <c r="I103" s="100" t="s">
        <v>61</v>
      </c>
      <c r="J103" s="227" t="str">
        <f>+IF(H103="","",VLOOKUP(H103&amp;I103,CONVENCIONESFORMULAS!$H$14:$K$38,4,0))</f>
        <v>E</v>
      </c>
      <c r="K103" s="76" t="s">
        <v>701</v>
      </c>
      <c r="L103" s="76" t="s">
        <v>215</v>
      </c>
      <c r="M103" s="78">
        <v>2</v>
      </c>
      <c r="N103" s="227" t="str">
        <f>+IF(M103="","",IF(M103=0,J103,VLOOKUP(IF(M103=0,J103,IF(AND(H103="CASI SEGURO",M103=1),"PROBABLE",IF(AND(H103="PROBABLE",M103=1),"POSIBLE",IF(AND(H103="POSIBLE",M103=1),"IMPROBABLE",IF(AND(H103="CASI SEGURO",M103=2),"POSIBLE",IF(AND(H103="PROBABLE",M103=2),"IMPROBABLE",IF(AND(H103="POSIBLE",M103=2),"RARO","RARO")))))))&amp;I103,CONVENCIONESFORMULAS!$H$14:$K$38,4,0)))</f>
        <v>A</v>
      </c>
      <c r="O103" s="99" t="s">
        <v>152</v>
      </c>
      <c r="P103" s="99" t="s">
        <v>702</v>
      </c>
      <c r="Q103" s="99" t="s">
        <v>215</v>
      </c>
      <c r="R103" s="76" t="s">
        <v>236</v>
      </c>
      <c r="S103" s="75" t="s">
        <v>916</v>
      </c>
      <c r="T103" s="233" t="s">
        <v>983</v>
      </c>
      <c r="U103" s="75" t="s">
        <v>1126</v>
      </c>
    </row>
    <row r="104" spans="1:21" s="101" customFormat="1" ht="187.5" customHeight="1" x14ac:dyDescent="0.25">
      <c r="A104" s="100">
        <v>98</v>
      </c>
      <c r="B104" s="74" t="s">
        <v>626</v>
      </c>
      <c r="C104" s="77" t="s">
        <v>704</v>
      </c>
      <c r="D104" s="77" t="s">
        <v>703</v>
      </c>
      <c r="E104" s="100" t="s">
        <v>37</v>
      </c>
      <c r="F104" s="76" t="s">
        <v>705</v>
      </c>
      <c r="G104" s="76" t="s">
        <v>706</v>
      </c>
      <c r="H104" s="100" t="s">
        <v>56</v>
      </c>
      <c r="I104" s="100" t="s">
        <v>10</v>
      </c>
      <c r="J104" s="227" t="str">
        <f>+IF(H104="","",VLOOKUP(H104&amp;I104,CONVENCIONESFORMULAS!$H$14:$K$38,4,0))</f>
        <v>A</v>
      </c>
      <c r="K104" s="76" t="s">
        <v>707</v>
      </c>
      <c r="L104" s="76" t="s">
        <v>215</v>
      </c>
      <c r="M104" s="78">
        <v>2</v>
      </c>
      <c r="N104" s="227" t="str">
        <f>+IF(M104="","",IF(M104=0,J104,VLOOKUP(IF(M104=0,J104,IF(AND(H104="CASI SEGURO",M104=1),"PROBABLE",IF(AND(H104="PROBABLE",M104=1),"POSIBLE",IF(AND(H104="POSIBLE",M104=1),"IMPROBABLE",IF(AND(H104="CASI SEGURO",M104=2),"POSIBLE",IF(AND(H104="PROBABLE",M104=2),"IMPROBABLE",IF(AND(H104="POSIBLE",M104=2),"RARO","RARO")))))))&amp;I104,CONVENCIONESFORMULAS!$H$14:$K$38,4,0)))</f>
        <v>B</v>
      </c>
      <c r="O104" s="99" t="s">
        <v>71</v>
      </c>
      <c r="P104" s="99"/>
      <c r="Q104" s="99"/>
      <c r="R104" s="76" t="s">
        <v>236</v>
      </c>
      <c r="S104" s="75" t="s">
        <v>917</v>
      </c>
      <c r="T104" s="233" t="s">
        <v>984</v>
      </c>
      <c r="U104" s="75" t="s">
        <v>1127</v>
      </c>
    </row>
    <row r="105" spans="1:21" s="101" customFormat="1" ht="155.25" customHeight="1" x14ac:dyDescent="0.25">
      <c r="A105" s="100">
        <v>99</v>
      </c>
      <c r="B105" s="74" t="s">
        <v>626</v>
      </c>
      <c r="C105" s="99" t="s">
        <v>150</v>
      </c>
      <c r="D105" s="99" t="s">
        <v>151</v>
      </c>
      <c r="E105" s="100" t="s">
        <v>37</v>
      </c>
      <c r="F105" s="76" t="s">
        <v>708</v>
      </c>
      <c r="G105" s="76" t="s">
        <v>709</v>
      </c>
      <c r="H105" s="100" t="s">
        <v>55</v>
      </c>
      <c r="I105" s="100" t="s">
        <v>10</v>
      </c>
      <c r="J105" s="227" t="str">
        <f>+IF(H105="","",VLOOKUP(H105&amp;I105,CONVENCIONESFORMULAS!$H$14:$K$38,4,0))</f>
        <v>A</v>
      </c>
      <c r="K105" s="76" t="s">
        <v>710</v>
      </c>
      <c r="L105" s="76" t="s">
        <v>215</v>
      </c>
      <c r="M105" s="78">
        <v>2</v>
      </c>
      <c r="N105" s="227" t="str">
        <f>+IF(M105="","",IF(M105=0,J105,VLOOKUP(IF(M105=0,J105,IF(AND(H105="CASI SEGURO",M105=1),"PROBABLE",IF(AND(H105="PROBABLE",M105=1),"POSIBLE",IF(AND(H105="POSIBLE",M105=1),"IMPROBABLE",IF(AND(H105="CASI SEGURO",M105=2),"POSIBLE",IF(AND(H105="PROBABLE",M105=2),"IMPROBABLE",IF(AND(H105="POSIBLE",M105=2),"RARO","RARO")))))))&amp;I105,CONVENCIONESFORMULAS!$H$14:$K$38,4,0)))</f>
        <v>M</v>
      </c>
      <c r="O105" s="99" t="s">
        <v>71</v>
      </c>
      <c r="P105" s="256"/>
      <c r="Q105" s="256"/>
      <c r="R105" s="76" t="s">
        <v>236</v>
      </c>
      <c r="S105" s="75" t="s">
        <v>918</v>
      </c>
      <c r="T105" s="233" t="s">
        <v>985</v>
      </c>
      <c r="U105" s="75" t="s">
        <v>1128</v>
      </c>
    </row>
    <row r="106" spans="1:21" s="101" customFormat="1" ht="113.25" customHeight="1" x14ac:dyDescent="0.25">
      <c r="A106" s="100">
        <v>100</v>
      </c>
      <c r="B106" s="74" t="s">
        <v>626</v>
      </c>
      <c r="C106" s="99" t="s">
        <v>150</v>
      </c>
      <c r="D106" s="99" t="s">
        <v>153</v>
      </c>
      <c r="E106" s="74" t="s">
        <v>37</v>
      </c>
      <c r="F106" s="99" t="s">
        <v>711</v>
      </c>
      <c r="G106" s="76" t="s">
        <v>712</v>
      </c>
      <c r="H106" s="100" t="s">
        <v>58</v>
      </c>
      <c r="I106" s="100" t="s">
        <v>10</v>
      </c>
      <c r="J106" s="227" t="str">
        <f>+IF(H106="","",VLOOKUP(H106&amp;I106,CONVENCIONESFORMULAS!$H$14:$K$38,4,0))</f>
        <v>B</v>
      </c>
      <c r="K106" s="76" t="s">
        <v>713</v>
      </c>
      <c r="L106" s="76" t="s">
        <v>215</v>
      </c>
      <c r="M106" s="78">
        <v>2</v>
      </c>
      <c r="N106" s="227" t="str">
        <f>+IF(M106="","",IF(M106=0,J106,VLOOKUP(IF(M106=0,J106,IF(AND(H106="CASI SEGURO",M106=1),"PROBABLE",IF(AND(H106="PROBABLE",M106=1),"POSIBLE",IF(AND(H106="POSIBLE",M106=1),"IMPROBABLE",IF(AND(H106="CASI SEGURO",M106=2),"POSIBLE",IF(AND(H106="PROBABLE",M106=2),"IMPROBABLE",IF(AND(H106="POSIBLE",M106=2),"RARO","RARO")))))))&amp;I106,CONVENCIONESFORMULAS!$H$14:$K$38,4,0)))</f>
        <v>B</v>
      </c>
      <c r="O106" s="99" t="s">
        <v>71</v>
      </c>
      <c r="P106" s="76"/>
      <c r="Q106" s="76"/>
      <c r="R106" s="76" t="s">
        <v>236</v>
      </c>
      <c r="S106" s="75" t="s">
        <v>919</v>
      </c>
      <c r="T106" s="233" t="s">
        <v>977</v>
      </c>
      <c r="U106" s="75" t="s">
        <v>1129</v>
      </c>
    </row>
    <row r="107" spans="1:21" s="101" customFormat="1" ht="131.25" customHeight="1" x14ac:dyDescent="0.25">
      <c r="A107" s="100">
        <v>101</v>
      </c>
      <c r="B107" s="74" t="s">
        <v>626</v>
      </c>
      <c r="C107" s="99" t="s">
        <v>704</v>
      </c>
      <c r="D107" s="99" t="s">
        <v>714</v>
      </c>
      <c r="E107" s="74" t="s">
        <v>37</v>
      </c>
      <c r="F107" s="99" t="s">
        <v>715</v>
      </c>
      <c r="G107" s="76" t="s">
        <v>716</v>
      </c>
      <c r="H107" s="100" t="s">
        <v>56</v>
      </c>
      <c r="I107" s="100" t="s">
        <v>61</v>
      </c>
      <c r="J107" s="227" t="str">
        <f>+IF(H107="","",VLOOKUP(H107&amp;I107,CONVENCIONESFORMULAS!$H$14:$K$38,4,0))</f>
        <v>A</v>
      </c>
      <c r="K107" s="76" t="s">
        <v>717</v>
      </c>
      <c r="L107" s="76" t="s">
        <v>215</v>
      </c>
      <c r="M107" s="78">
        <v>2</v>
      </c>
      <c r="N107" s="227" t="str">
        <f>+IF(M107="","",IF(M107=0,J107,VLOOKUP(IF(M107=0,J107,IF(AND(H107="CASI SEGURO",M107=1),"PROBABLE",IF(AND(H107="PROBABLE",M107=1),"POSIBLE",IF(AND(H107="POSIBLE",M107=1),"IMPROBABLE",IF(AND(H107="CASI SEGURO",M107=2),"POSIBLE",IF(AND(H107="PROBABLE",M107=2),"IMPROBABLE",IF(AND(H107="POSIBLE",M107=2),"RARO","RARO")))))))&amp;I107,CONVENCIONESFORMULAS!$H$14:$K$38,4,0)))</f>
        <v>M</v>
      </c>
      <c r="O107" s="99" t="s">
        <v>71</v>
      </c>
      <c r="P107" s="99"/>
      <c r="Q107" s="99"/>
      <c r="R107" s="76" t="s">
        <v>236</v>
      </c>
      <c r="S107" s="75" t="s">
        <v>920</v>
      </c>
      <c r="T107" s="233" t="s">
        <v>978</v>
      </c>
      <c r="U107" s="75" t="s">
        <v>1130</v>
      </c>
    </row>
    <row r="108" spans="1:21" s="101" customFormat="1" ht="236.25" customHeight="1" x14ac:dyDescent="0.25">
      <c r="A108" s="100">
        <v>102</v>
      </c>
      <c r="B108" s="74" t="s">
        <v>626</v>
      </c>
      <c r="C108" s="99" t="s">
        <v>759</v>
      </c>
      <c r="D108" s="99" t="s">
        <v>760</v>
      </c>
      <c r="E108" s="74" t="s">
        <v>37</v>
      </c>
      <c r="F108" s="99" t="s">
        <v>764</v>
      </c>
      <c r="G108" s="76" t="s">
        <v>761</v>
      </c>
      <c r="H108" s="100" t="s">
        <v>56</v>
      </c>
      <c r="I108" s="100" t="s">
        <v>61</v>
      </c>
      <c r="J108" s="227" t="str">
        <f>+IF(H108="","",VLOOKUP(H108&amp;I108,CONVENCIONESFORMULAS!$H$14:$K$38,4,0))</f>
        <v>A</v>
      </c>
      <c r="K108" s="76" t="s">
        <v>765</v>
      </c>
      <c r="L108" s="76" t="s">
        <v>215</v>
      </c>
      <c r="M108" s="78">
        <v>1</v>
      </c>
      <c r="N108" s="227" t="str">
        <f>+IF(M108="","",IF(M108=0,J108,VLOOKUP(IF(M108=0,J108,IF(AND(H108="CASI SEGURO",M108=1),"PROBABLE",IF(AND(H108="PROBABLE",M108=1),"POSIBLE",IF(AND(H108="POSIBLE",M108=1),"IMPROBABLE",IF(AND(H108="CASI SEGURO",M108=2),"POSIBLE",IF(AND(H108="PROBABLE",M108=2),"IMPROBABLE",IF(AND(H108="POSIBLE",M108=2),"RARO","RARO")))))))&amp;I108,CONVENCIONESFORMULAS!$H$14:$K$38,4,0)))</f>
        <v>A</v>
      </c>
      <c r="O108" s="99" t="s">
        <v>83</v>
      </c>
      <c r="P108" s="99" t="s">
        <v>762</v>
      </c>
      <c r="Q108" s="230">
        <v>43465</v>
      </c>
      <c r="R108" s="76" t="s">
        <v>763</v>
      </c>
      <c r="S108" s="75" t="s">
        <v>921</v>
      </c>
      <c r="T108" s="233" t="s">
        <v>980</v>
      </c>
      <c r="U108" s="233" t="s">
        <v>1131</v>
      </c>
    </row>
    <row r="109" spans="1:21" s="101" customFormat="1" ht="135" customHeight="1" x14ac:dyDescent="0.25">
      <c r="A109" s="100">
        <v>103</v>
      </c>
      <c r="B109" s="74" t="s">
        <v>626</v>
      </c>
      <c r="C109" s="77" t="s">
        <v>203</v>
      </c>
      <c r="D109" s="76" t="s">
        <v>173</v>
      </c>
      <c r="E109" s="100" t="s">
        <v>240</v>
      </c>
      <c r="F109" s="76" t="s">
        <v>177</v>
      </c>
      <c r="G109" s="99" t="s">
        <v>192</v>
      </c>
      <c r="H109" s="100" t="s">
        <v>56</v>
      </c>
      <c r="I109" s="100" t="s">
        <v>61</v>
      </c>
      <c r="J109" s="227" t="str">
        <f>+IF(H109="","",VLOOKUP(H109&amp;I109,CONVENCIONESFORMULAS!$H$14:$K$38,4,0))</f>
        <v>A</v>
      </c>
      <c r="K109" s="76" t="s">
        <v>179</v>
      </c>
      <c r="L109" s="76" t="s">
        <v>217</v>
      </c>
      <c r="M109" s="78">
        <v>2</v>
      </c>
      <c r="N109" s="227" t="str">
        <f>+IF(M109="","",IF(M109=0,J109,VLOOKUP(IF(M109=0,J109,IF(AND(H109="CASI SEGURO",M109=1),"PROBABLE",IF(AND(H109="PROBABLE",M109=1),"POSIBLE",IF(AND(H109="POSIBLE",M109=1),"IMPROBABLE",IF(AND(H109="CASI SEGURO",M109=2),"POSIBLE",IF(AND(H109="PROBABLE",M109=2),"IMPROBABLE",IF(AND(H109="POSIBLE",M109=2),"RARO","RARO")))))))&amp;I109,CONVENCIONESFORMULAS!$H$14:$K$38,4,0)))</f>
        <v>M</v>
      </c>
      <c r="O109" s="99" t="s">
        <v>71</v>
      </c>
      <c r="P109" s="76"/>
      <c r="Q109" s="76"/>
      <c r="R109" s="76" t="s">
        <v>236</v>
      </c>
      <c r="S109" s="75" t="s">
        <v>922</v>
      </c>
      <c r="T109" s="233" t="s">
        <v>986</v>
      </c>
      <c r="U109" s="75" t="s">
        <v>986</v>
      </c>
    </row>
    <row r="110" spans="1:21" s="101" customFormat="1" ht="79.5" customHeight="1" x14ac:dyDescent="0.25">
      <c r="A110" s="100">
        <v>104</v>
      </c>
      <c r="B110" s="74" t="s">
        <v>626</v>
      </c>
      <c r="C110" s="76" t="s">
        <v>718</v>
      </c>
      <c r="D110" s="76" t="s">
        <v>719</v>
      </c>
      <c r="E110" s="100" t="s">
        <v>240</v>
      </c>
      <c r="F110" s="76" t="s">
        <v>177</v>
      </c>
      <c r="G110" s="99" t="s">
        <v>200</v>
      </c>
      <c r="H110" s="100" t="s">
        <v>56</v>
      </c>
      <c r="I110" s="100" t="s">
        <v>61</v>
      </c>
      <c r="J110" s="227" t="str">
        <f>+IF(H110="","",VLOOKUP(H110&amp;I110,CONVENCIONESFORMULAS!$H$14:$K$38,4,0))</f>
        <v>A</v>
      </c>
      <c r="K110" s="76" t="s">
        <v>179</v>
      </c>
      <c r="L110" s="76" t="s">
        <v>217</v>
      </c>
      <c r="M110" s="78">
        <v>2</v>
      </c>
      <c r="N110" s="227" t="str">
        <f>+IF(M110="","",IF(M110=0,J110,VLOOKUP(IF(M110=0,J110,IF(AND(H110="CASI SEGURO",M110=1),"PROBABLE",IF(AND(H110="PROBABLE",M110=1),"POSIBLE",IF(AND(H110="POSIBLE",M110=1),"IMPROBABLE",IF(AND(H110="CASI SEGURO",M110=2),"POSIBLE",IF(AND(H110="PROBABLE",M110=2),"IMPROBABLE",IF(AND(H110="POSIBLE",M110=2),"RARO","RARO")))))))&amp;I110,CONVENCIONESFORMULAS!$H$14:$K$38,4,0)))</f>
        <v>M</v>
      </c>
      <c r="O110" s="99" t="s">
        <v>71</v>
      </c>
      <c r="P110" s="76"/>
      <c r="Q110" s="76"/>
      <c r="R110" s="76" t="s">
        <v>236</v>
      </c>
      <c r="S110" s="75" t="s">
        <v>923</v>
      </c>
      <c r="T110" s="233" t="s">
        <v>987</v>
      </c>
      <c r="U110" s="75" t="s">
        <v>987</v>
      </c>
    </row>
    <row r="111" spans="1:21" s="101" customFormat="1" ht="183.75" customHeight="1" x14ac:dyDescent="0.25">
      <c r="A111" s="100">
        <v>105</v>
      </c>
      <c r="B111" s="74" t="s">
        <v>626</v>
      </c>
      <c r="C111" s="77" t="s">
        <v>203</v>
      </c>
      <c r="D111" s="76" t="s">
        <v>174</v>
      </c>
      <c r="E111" s="100" t="s">
        <v>240</v>
      </c>
      <c r="F111" s="76" t="s">
        <v>177</v>
      </c>
      <c r="G111" s="99" t="s">
        <v>192</v>
      </c>
      <c r="H111" s="100" t="s">
        <v>56</v>
      </c>
      <c r="I111" s="100" t="s">
        <v>61</v>
      </c>
      <c r="J111" s="227" t="str">
        <f>+IF(H111="","",VLOOKUP(H111&amp;I111,CONVENCIONESFORMULAS!$H$14:$K$38,4,0))</f>
        <v>A</v>
      </c>
      <c r="K111" s="76" t="s">
        <v>720</v>
      </c>
      <c r="L111" s="76" t="s">
        <v>212</v>
      </c>
      <c r="M111" s="78">
        <v>2</v>
      </c>
      <c r="N111" s="227" t="str">
        <f>+IF(M111="","",IF(M111=0,J111,VLOOKUP(IF(M111=0,J111,IF(AND(H111="CASI SEGURO",M111=1),"PROBABLE",IF(AND(H111="PROBABLE",M111=1),"POSIBLE",IF(AND(H111="POSIBLE",M111=1),"IMPROBABLE",IF(AND(H111="CASI SEGURO",M111=2),"POSIBLE",IF(AND(H111="PROBABLE",M111=2),"IMPROBABLE",IF(AND(H111="POSIBLE",M111=2),"RARO","RARO")))))))&amp;I111,CONVENCIONESFORMULAS!$H$14:$K$38,4,0)))</f>
        <v>M</v>
      </c>
      <c r="O111" s="99" t="s">
        <v>71</v>
      </c>
      <c r="P111" s="76"/>
      <c r="Q111" s="76"/>
      <c r="R111" s="76" t="s">
        <v>236</v>
      </c>
      <c r="S111" s="75" t="s">
        <v>924</v>
      </c>
      <c r="T111" s="233" t="s">
        <v>990</v>
      </c>
      <c r="U111" s="75" t="s">
        <v>990</v>
      </c>
    </row>
    <row r="112" spans="1:21" s="101" customFormat="1" ht="132.75" customHeight="1" x14ac:dyDescent="0.25">
      <c r="A112" s="100">
        <v>106</v>
      </c>
      <c r="B112" s="74" t="s">
        <v>626</v>
      </c>
      <c r="C112" s="76" t="s">
        <v>204</v>
      </c>
      <c r="D112" s="76" t="s">
        <v>721</v>
      </c>
      <c r="E112" s="100" t="s">
        <v>240</v>
      </c>
      <c r="F112" s="76" t="s">
        <v>722</v>
      </c>
      <c r="G112" s="99" t="s">
        <v>192</v>
      </c>
      <c r="H112" s="100" t="s">
        <v>56</v>
      </c>
      <c r="I112" s="100" t="s">
        <v>61</v>
      </c>
      <c r="J112" s="227" t="str">
        <f>+IF(H112="","",VLOOKUP(H112&amp;I112,CONVENCIONESFORMULAS!$H$14:$K$38,4,0))</f>
        <v>A</v>
      </c>
      <c r="K112" s="76" t="s">
        <v>178</v>
      </c>
      <c r="L112" s="76" t="s">
        <v>723</v>
      </c>
      <c r="M112" s="78">
        <v>2</v>
      </c>
      <c r="N112" s="227" t="str">
        <f>+IF(M112="","",IF(M112=0,J112,VLOOKUP(IF(M112=0,J112,IF(AND(H112="CASI SEGURO",M112=1),"PROBABLE",IF(AND(H112="PROBABLE",M112=1),"POSIBLE",IF(AND(H112="POSIBLE",M112=1),"IMPROBABLE",IF(AND(H112="CASI SEGURO",M112=2),"POSIBLE",IF(AND(H112="PROBABLE",M112=2),"IMPROBABLE",IF(AND(H112="POSIBLE",M112=2),"RARO","RARO")))))))&amp;I112,CONVENCIONESFORMULAS!$H$14:$K$38,4,0)))</f>
        <v>M</v>
      </c>
      <c r="O112" s="99" t="s">
        <v>71</v>
      </c>
      <c r="P112" s="76"/>
      <c r="Q112" s="76"/>
      <c r="R112" s="76" t="s">
        <v>236</v>
      </c>
      <c r="S112" s="75" t="s">
        <v>925</v>
      </c>
      <c r="T112" s="233" t="s">
        <v>979</v>
      </c>
      <c r="U112" s="75" t="s">
        <v>979</v>
      </c>
    </row>
    <row r="113" spans="1:21" s="101" customFormat="1" ht="190.5" customHeight="1" x14ac:dyDescent="0.25">
      <c r="A113" s="100">
        <v>107</v>
      </c>
      <c r="B113" s="74" t="s">
        <v>626</v>
      </c>
      <c r="C113" s="76" t="s">
        <v>204</v>
      </c>
      <c r="D113" s="76" t="s">
        <v>175</v>
      </c>
      <c r="E113" s="100" t="s">
        <v>240</v>
      </c>
      <c r="F113" s="76" t="s">
        <v>176</v>
      </c>
      <c r="G113" s="99" t="s">
        <v>200</v>
      </c>
      <c r="H113" s="100" t="s">
        <v>56</v>
      </c>
      <c r="I113" s="100" t="s">
        <v>61</v>
      </c>
      <c r="J113" s="227" t="str">
        <f>+IF(H113="","",VLOOKUP(H113&amp;I113,CONVENCIONESFORMULAS!$H$14:$K$38,4,0))</f>
        <v>A</v>
      </c>
      <c r="K113" s="76" t="s">
        <v>724</v>
      </c>
      <c r="L113" s="76" t="s">
        <v>217</v>
      </c>
      <c r="M113" s="78">
        <v>2</v>
      </c>
      <c r="N113" s="227" t="str">
        <f>+IF(M113="","",IF(M113=0,J113,VLOOKUP(IF(M113=0,J113,IF(AND(H113="CASI SEGURO",M113=1),"PROBABLE",IF(AND(H113="PROBABLE",M113=1),"POSIBLE",IF(AND(H113="POSIBLE",M113=1),"IMPROBABLE",IF(AND(H113="CASI SEGURO",M113=2),"POSIBLE",IF(AND(H113="PROBABLE",M113=2),"IMPROBABLE",IF(AND(H113="POSIBLE",M113=2),"RARO","RARO")))))))&amp;I113,CONVENCIONESFORMULAS!$H$14:$K$38,4,0)))</f>
        <v>M</v>
      </c>
      <c r="O113" s="99" t="s">
        <v>71</v>
      </c>
      <c r="P113" s="76"/>
      <c r="Q113" s="76"/>
      <c r="R113" s="76" t="s">
        <v>236</v>
      </c>
      <c r="S113" s="75" t="s">
        <v>926</v>
      </c>
      <c r="T113" s="233" t="s">
        <v>991</v>
      </c>
      <c r="U113" s="75" t="s">
        <v>991</v>
      </c>
    </row>
    <row r="114" spans="1:21" s="101" customFormat="1" ht="157.5" customHeight="1" x14ac:dyDescent="0.25">
      <c r="A114" s="100">
        <v>108</v>
      </c>
      <c r="B114" s="74" t="s">
        <v>626</v>
      </c>
      <c r="C114" s="76" t="s">
        <v>205</v>
      </c>
      <c r="D114" s="76" t="s">
        <v>725</v>
      </c>
      <c r="E114" s="100" t="s">
        <v>240</v>
      </c>
      <c r="F114" s="76" t="s">
        <v>177</v>
      </c>
      <c r="G114" s="99" t="s">
        <v>192</v>
      </c>
      <c r="H114" s="100" t="s">
        <v>56</v>
      </c>
      <c r="I114" s="100" t="s">
        <v>61</v>
      </c>
      <c r="J114" s="227" t="str">
        <f>+IF(H114="","",VLOOKUP(H114&amp;I114,CONVENCIONESFORMULAS!$H$14:$K$38,4,0))</f>
        <v>A</v>
      </c>
      <c r="K114" s="76" t="s">
        <v>726</v>
      </c>
      <c r="L114" s="76" t="s">
        <v>217</v>
      </c>
      <c r="M114" s="78">
        <v>2</v>
      </c>
      <c r="N114" s="227" t="str">
        <f>+IF(M114="","",IF(M114=0,J114,VLOOKUP(IF(M114=0,J114,IF(AND(H114="CASI SEGURO",M114=1),"PROBABLE",IF(AND(H114="PROBABLE",M114=1),"POSIBLE",IF(AND(H114="POSIBLE",M114=1),"IMPROBABLE",IF(AND(H114="CASI SEGURO",M114=2),"POSIBLE",IF(AND(H114="PROBABLE",M114=2),"IMPROBABLE",IF(AND(H114="POSIBLE",M114=2),"RARO","RARO")))))))&amp;I114,CONVENCIONESFORMULAS!$H$14:$K$38,4,0)))</f>
        <v>M</v>
      </c>
      <c r="O114" s="99" t="s">
        <v>71</v>
      </c>
      <c r="P114" s="76"/>
      <c r="Q114" s="76"/>
      <c r="R114" s="76" t="s">
        <v>236</v>
      </c>
      <c r="S114" s="75" t="s">
        <v>927</v>
      </c>
      <c r="T114" s="233" t="s">
        <v>988</v>
      </c>
      <c r="U114" s="75" t="s">
        <v>988</v>
      </c>
    </row>
    <row r="115" spans="1:21" s="101" customFormat="1" ht="409.5" customHeight="1" x14ac:dyDescent="0.25">
      <c r="A115" s="100">
        <v>109</v>
      </c>
      <c r="B115" s="74" t="s">
        <v>294</v>
      </c>
      <c r="C115" s="76" t="s">
        <v>404</v>
      </c>
      <c r="D115" s="76" t="s">
        <v>405</v>
      </c>
      <c r="E115" s="100" t="s">
        <v>38</v>
      </c>
      <c r="F115" s="76" t="s">
        <v>406</v>
      </c>
      <c r="G115" s="76" t="s">
        <v>407</v>
      </c>
      <c r="H115" s="100" t="s">
        <v>55</v>
      </c>
      <c r="I115" s="100" t="s">
        <v>61</v>
      </c>
      <c r="J115" s="227" t="str">
        <f>+IF(H115="","",VLOOKUP(H115&amp;I115,CONVENCIONESFORMULAS!$H$14:$K$38,4,0))</f>
        <v>E</v>
      </c>
      <c r="K115" s="76" t="s">
        <v>408</v>
      </c>
      <c r="L115" s="257" t="s">
        <v>409</v>
      </c>
      <c r="M115" s="78">
        <v>1</v>
      </c>
      <c r="N115" s="227" t="str">
        <f>+IF(M115="","",IF(M115=0,J115,VLOOKUP(IF(M115=0,J115,IF(AND(H115="CASI SEGURO",M115=1),"PROBABLE",IF(AND(H115="PROBABLE",M115=1),"POSIBLE",IF(AND(H115="POSIBLE",M115=1),"IMPROBABLE",IF(AND(H115="CASI SEGURO",M115=2),"POSIBLE",IF(AND(H115="PROBABLE",M115=2),"IMPROBABLE",IF(AND(H115="POSIBLE",M115=2),"RARO","RARO")))))))&amp;I115,CONVENCIONESFORMULAS!$H$14:$K$38,4,0)))</f>
        <v>A</v>
      </c>
      <c r="O115" s="99" t="s">
        <v>83</v>
      </c>
      <c r="P115" s="99" t="s">
        <v>410</v>
      </c>
      <c r="Q115" s="99" t="s">
        <v>411</v>
      </c>
      <c r="R115" s="76" t="s">
        <v>237</v>
      </c>
      <c r="S115" s="258" t="s">
        <v>886</v>
      </c>
      <c r="T115" s="75" t="s">
        <v>992</v>
      </c>
      <c r="U115" s="75" t="s">
        <v>1119</v>
      </c>
    </row>
    <row r="116" spans="1:21" s="101" customFormat="1" ht="409.5" customHeight="1" x14ac:dyDescent="0.25">
      <c r="A116" s="100">
        <v>110</v>
      </c>
      <c r="B116" s="74" t="s">
        <v>294</v>
      </c>
      <c r="C116" s="77" t="s">
        <v>415</v>
      </c>
      <c r="D116" s="77" t="s">
        <v>412</v>
      </c>
      <c r="E116" s="78" t="s">
        <v>37</v>
      </c>
      <c r="F116" s="77" t="s">
        <v>413</v>
      </c>
      <c r="G116" s="77" t="s">
        <v>414</v>
      </c>
      <c r="H116" s="78" t="s">
        <v>55</v>
      </c>
      <c r="I116" s="78" t="s">
        <v>61</v>
      </c>
      <c r="J116" s="227" t="str">
        <f>+IF(H116="","",VLOOKUP(H116&amp;I116,CONVENCIONESFORMULAS!$H$14:$K$38,4,0))</f>
        <v>E</v>
      </c>
      <c r="K116" s="79" t="s">
        <v>417</v>
      </c>
      <c r="L116" s="77" t="s">
        <v>416</v>
      </c>
      <c r="M116" s="78">
        <v>1</v>
      </c>
      <c r="N116" s="227" t="str">
        <f>+IF(M116="","",IF(M116=0,J116,VLOOKUP(IF(M116=0,J116,IF(AND(H116="CASI SEGURO",M116=1),"PROBABLE",IF(AND(H116="PROBABLE",M116=1),"POSIBLE",IF(AND(H116="POSIBLE",M116=1),"IMPROBABLE",IF(AND(H116="CASI SEGURO",M116=2),"POSIBLE",IF(AND(H116="PROBABLE",M116=2),"IMPROBABLE",IF(AND(H116="POSIBLE",M116=2),"RARO","RARO")))))))&amp;I116,CONVENCIONESFORMULAS!$H$14:$K$38,4,0)))</f>
        <v>A</v>
      </c>
      <c r="O116" s="79" t="s">
        <v>418</v>
      </c>
      <c r="P116" s="79" t="s">
        <v>419</v>
      </c>
      <c r="Q116" s="259" t="s">
        <v>420</v>
      </c>
      <c r="R116" s="76" t="s">
        <v>237</v>
      </c>
      <c r="S116" s="258" t="s">
        <v>890</v>
      </c>
      <c r="T116" s="75" t="s">
        <v>993</v>
      </c>
      <c r="U116" s="75" t="s">
        <v>1120</v>
      </c>
    </row>
    <row r="117" spans="1:21" s="101" customFormat="1" ht="193.5" customHeight="1" x14ac:dyDescent="0.25">
      <c r="A117" s="100">
        <v>111</v>
      </c>
      <c r="B117" s="74" t="s">
        <v>294</v>
      </c>
      <c r="C117" s="76" t="s">
        <v>404</v>
      </c>
      <c r="D117" s="76" t="s">
        <v>154</v>
      </c>
      <c r="E117" s="100" t="s">
        <v>37</v>
      </c>
      <c r="F117" s="76" t="s">
        <v>421</v>
      </c>
      <c r="G117" s="76" t="s">
        <v>422</v>
      </c>
      <c r="H117" s="100" t="s">
        <v>56</v>
      </c>
      <c r="I117" s="100" t="s">
        <v>61</v>
      </c>
      <c r="J117" s="227" t="str">
        <f>+IF(H117="","",VLOOKUP(H117&amp;I117,CONVENCIONESFORMULAS!$H$14:$K$38,4,0))</f>
        <v>A</v>
      </c>
      <c r="K117" s="76" t="s">
        <v>423</v>
      </c>
      <c r="L117" s="76" t="s">
        <v>424</v>
      </c>
      <c r="M117" s="78">
        <v>2</v>
      </c>
      <c r="N117" s="227" t="str">
        <f>+IF(M117="","",IF(M117=0,J117,VLOOKUP(IF(M117=0,J117,IF(AND(H117="CASI SEGURO",M117=1),"PROBABLE",IF(AND(H117="PROBABLE",M117=1),"POSIBLE",IF(AND(H117="POSIBLE",M117=1),"IMPROBABLE",IF(AND(H117="CASI SEGURO",M117=2),"POSIBLE",IF(AND(H117="PROBABLE",M117=2),"IMPROBABLE",IF(AND(H117="POSIBLE",M117=2),"RARO","RARO")))))))&amp;I117,CONVENCIONESFORMULAS!$H$14:$K$38,4,0)))</f>
        <v>M</v>
      </c>
      <c r="O117" s="99" t="s">
        <v>425</v>
      </c>
      <c r="P117" s="99" t="s">
        <v>426</v>
      </c>
      <c r="Q117" s="99" t="s">
        <v>427</v>
      </c>
      <c r="R117" s="76" t="s">
        <v>237</v>
      </c>
      <c r="S117" s="258" t="s">
        <v>887</v>
      </c>
      <c r="T117" s="75" t="s">
        <v>994</v>
      </c>
      <c r="U117" s="75" t="s">
        <v>1121</v>
      </c>
    </row>
    <row r="118" spans="1:21" s="101" customFormat="1" ht="327" customHeight="1" x14ac:dyDescent="0.25">
      <c r="A118" s="100">
        <v>112</v>
      </c>
      <c r="B118" s="74" t="s">
        <v>294</v>
      </c>
      <c r="C118" s="77" t="s">
        <v>404</v>
      </c>
      <c r="D118" s="77" t="s">
        <v>155</v>
      </c>
      <c r="E118" s="100" t="s">
        <v>634</v>
      </c>
      <c r="F118" s="77" t="s">
        <v>428</v>
      </c>
      <c r="G118" s="77" t="s">
        <v>429</v>
      </c>
      <c r="H118" s="78" t="s">
        <v>56</v>
      </c>
      <c r="I118" s="78" t="s">
        <v>61</v>
      </c>
      <c r="J118" s="227" t="str">
        <f>+IF(H118="","",VLOOKUP(H118&amp;I118,CONVENCIONESFORMULAS!$H$14:$K$38,4,0))</f>
        <v>A</v>
      </c>
      <c r="K118" s="77" t="s">
        <v>430</v>
      </c>
      <c r="L118" s="248" t="s">
        <v>431</v>
      </c>
      <c r="M118" s="78">
        <v>1</v>
      </c>
      <c r="N118" s="227" t="str">
        <f>+IF(M118="","",IF(M118=0,J118,VLOOKUP(IF(M118=0,J118,IF(AND(H118="CASI SEGURO",M118=1),"PROBABLE",IF(AND(H118="PROBABLE",M118=1),"POSIBLE",IF(AND(H118="POSIBLE",M118=1),"IMPROBABLE",IF(AND(H118="CASI SEGURO",M118=2),"POSIBLE",IF(AND(H118="PROBABLE",M118=2),"IMPROBABLE",IF(AND(H118="POSIBLE",M118=2),"RARO","RARO")))))))&amp;I118,CONVENCIONESFORMULAS!$H$14:$K$38,4,0)))</f>
        <v>A</v>
      </c>
      <c r="O118" s="79" t="s">
        <v>83</v>
      </c>
      <c r="P118" s="79" t="s">
        <v>432</v>
      </c>
      <c r="Q118" s="251" t="s">
        <v>433</v>
      </c>
      <c r="R118" s="76" t="s">
        <v>237</v>
      </c>
      <c r="S118" s="260" t="s">
        <v>888</v>
      </c>
      <c r="T118" s="75" t="s">
        <v>995</v>
      </c>
      <c r="U118" s="75" t="s">
        <v>1122</v>
      </c>
    </row>
    <row r="119" spans="1:21" s="101" customFormat="1" ht="195" customHeight="1" x14ac:dyDescent="0.25">
      <c r="A119" s="100">
        <v>113</v>
      </c>
      <c r="B119" s="74" t="s">
        <v>294</v>
      </c>
      <c r="C119" s="76" t="s">
        <v>415</v>
      </c>
      <c r="D119" s="76" t="s">
        <v>434</v>
      </c>
      <c r="E119" s="100" t="s">
        <v>240</v>
      </c>
      <c r="F119" s="76" t="s">
        <v>435</v>
      </c>
      <c r="G119" s="99" t="s">
        <v>436</v>
      </c>
      <c r="H119" s="100" t="s">
        <v>56</v>
      </c>
      <c r="I119" s="100" t="s">
        <v>61</v>
      </c>
      <c r="J119" s="227" t="str">
        <f>+IF(H119="","",VLOOKUP(H119&amp;I119,CONVENCIONESFORMULAS!$H$14:$K$38,4,0))</f>
        <v>A</v>
      </c>
      <c r="K119" s="76" t="s">
        <v>437</v>
      </c>
      <c r="L119" s="257" t="s">
        <v>438</v>
      </c>
      <c r="M119" s="78">
        <v>1</v>
      </c>
      <c r="N119" s="227" t="str">
        <f>+IF(M119="","",IF(M119=0,J119,VLOOKUP(IF(M119=0,J119,IF(AND(H119="CASI SEGURO",M119=1),"PROBABLE",IF(AND(H119="PROBABLE",M119=1),"POSIBLE",IF(AND(H119="POSIBLE",M119=1),"IMPROBABLE",IF(AND(H119="CASI SEGURO",M119=2),"POSIBLE",IF(AND(H119="PROBABLE",M119=2),"IMPROBABLE",IF(AND(H119="POSIBLE",M119=2),"RARO","RARO")))))))&amp;I119,CONVENCIONESFORMULAS!$H$14:$K$38,4,0)))</f>
        <v>A</v>
      </c>
      <c r="O119" s="99" t="s">
        <v>83</v>
      </c>
      <c r="P119" s="99" t="s">
        <v>440</v>
      </c>
      <c r="Q119" s="229" t="s">
        <v>439</v>
      </c>
      <c r="R119" s="76" t="s">
        <v>237</v>
      </c>
      <c r="S119" s="261" t="s">
        <v>889</v>
      </c>
      <c r="T119" s="75" t="s">
        <v>996</v>
      </c>
      <c r="U119" s="75" t="s">
        <v>1123</v>
      </c>
    </row>
    <row r="120" spans="1:21" s="101" customFormat="1" ht="277.5" customHeight="1" x14ac:dyDescent="0.25">
      <c r="A120" s="100">
        <v>114</v>
      </c>
      <c r="B120" s="74" t="s">
        <v>620</v>
      </c>
      <c r="C120" s="76" t="s">
        <v>156</v>
      </c>
      <c r="D120" s="76" t="s">
        <v>308</v>
      </c>
      <c r="E120" s="100" t="s">
        <v>37</v>
      </c>
      <c r="F120" s="76" t="s">
        <v>309</v>
      </c>
      <c r="G120" s="76" t="s">
        <v>310</v>
      </c>
      <c r="H120" s="100" t="s">
        <v>56</v>
      </c>
      <c r="I120" s="100" t="s">
        <v>10</v>
      </c>
      <c r="J120" s="227" t="str">
        <f>+IF(H120="","",VLOOKUP(H120&amp;I120,CONVENCIONESFORMULAS!$H$14:$K$38,4,0))</f>
        <v>A</v>
      </c>
      <c r="K120" s="76" t="s">
        <v>311</v>
      </c>
      <c r="L120" s="76" t="s">
        <v>312</v>
      </c>
      <c r="M120" s="78">
        <v>2</v>
      </c>
      <c r="N120" s="227" t="str">
        <f>+IF(M120="","",IF(M120=0,J120,VLOOKUP(IF(M120=0,J120,IF(AND(H120="CASI SEGURO",M120=1),"PROBABLE",IF(AND(H120="PROBABLE",M120=1),"POSIBLE",IF(AND(H120="POSIBLE",M120=1),"IMPROBABLE",IF(AND(H120="CASI SEGURO",M120=2),"POSIBLE",IF(AND(H120="PROBABLE",M120=2),"IMPROBABLE",IF(AND(H120="POSIBLE",M120=2),"RARO","RARO")))))))&amp;I120,CONVENCIONESFORMULAS!$H$14:$K$38,4,0)))</f>
        <v>B</v>
      </c>
      <c r="O120" s="99" t="s">
        <v>83</v>
      </c>
      <c r="P120" s="76" t="s">
        <v>313</v>
      </c>
      <c r="Q120" s="76" t="s">
        <v>314</v>
      </c>
      <c r="R120" s="76" t="s">
        <v>238</v>
      </c>
      <c r="S120" s="234" t="s">
        <v>860</v>
      </c>
      <c r="T120" s="234" t="s">
        <v>1048</v>
      </c>
      <c r="U120" s="75" t="s">
        <v>1170</v>
      </c>
    </row>
    <row r="121" spans="1:21" s="101" customFormat="1" ht="263.25" customHeight="1" x14ac:dyDescent="0.25">
      <c r="A121" s="100">
        <v>115</v>
      </c>
      <c r="B121" s="74" t="s">
        <v>620</v>
      </c>
      <c r="C121" s="76" t="s">
        <v>156</v>
      </c>
      <c r="D121" s="76" t="s">
        <v>157</v>
      </c>
      <c r="E121" s="100" t="s">
        <v>37</v>
      </c>
      <c r="F121" s="76" t="s">
        <v>315</v>
      </c>
      <c r="G121" s="76" t="s">
        <v>316</v>
      </c>
      <c r="H121" s="100" t="s">
        <v>56</v>
      </c>
      <c r="I121" s="100" t="s">
        <v>10</v>
      </c>
      <c r="J121" s="227" t="str">
        <f>+IF(H121="","",VLOOKUP(H121&amp;I121,CONVENCIONESFORMULAS!$H$14:$K$38,4,0))</f>
        <v>A</v>
      </c>
      <c r="K121" s="76" t="s">
        <v>317</v>
      </c>
      <c r="L121" s="76" t="s">
        <v>318</v>
      </c>
      <c r="M121" s="78">
        <v>2</v>
      </c>
      <c r="N121" s="227" t="str">
        <f>+IF(M121="","",IF(M121=0,J121,VLOOKUP(IF(M121=0,J121,IF(AND(H121="CASI SEGURO",M121=1),"PROBABLE",IF(AND(H121="PROBABLE",M121=1),"POSIBLE",IF(AND(H121="POSIBLE",M121=1),"IMPROBABLE",IF(AND(H121="CASI SEGURO",M121=2),"POSIBLE",IF(AND(H121="PROBABLE",M121=2),"IMPROBABLE",IF(AND(H121="POSIBLE",M121=2),"RARO","RARO")))))))&amp;I121,CONVENCIONESFORMULAS!$H$14:$K$38,4,0)))</f>
        <v>B</v>
      </c>
      <c r="O121" s="99" t="s">
        <v>83</v>
      </c>
      <c r="P121" s="76" t="s">
        <v>319</v>
      </c>
      <c r="Q121" s="76" t="s">
        <v>320</v>
      </c>
      <c r="R121" s="76" t="s">
        <v>238</v>
      </c>
      <c r="S121" s="103" t="s">
        <v>861</v>
      </c>
      <c r="T121" s="245" t="s">
        <v>1049</v>
      </c>
      <c r="U121" s="75" t="s">
        <v>1170</v>
      </c>
    </row>
    <row r="122" spans="1:21" s="101" customFormat="1" ht="278.25" customHeight="1" x14ac:dyDescent="0.25">
      <c r="A122" s="100">
        <v>116</v>
      </c>
      <c r="B122" s="74" t="s">
        <v>620</v>
      </c>
      <c r="C122" s="76" t="s">
        <v>156</v>
      </c>
      <c r="D122" s="76" t="s">
        <v>321</v>
      </c>
      <c r="E122" s="100" t="s">
        <v>240</v>
      </c>
      <c r="F122" s="76" t="s">
        <v>322</v>
      </c>
      <c r="G122" s="99" t="s">
        <v>269</v>
      </c>
      <c r="H122" s="100" t="s">
        <v>56</v>
      </c>
      <c r="I122" s="100" t="s">
        <v>61</v>
      </c>
      <c r="J122" s="227" t="str">
        <f>+IF(H122="","",VLOOKUP(H122&amp;I122,CONVENCIONESFORMULAS!$H$14:$K$38,4,0))</f>
        <v>A</v>
      </c>
      <c r="K122" s="76" t="s">
        <v>323</v>
      </c>
      <c r="L122" s="76" t="s">
        <v>324</v>
      </c>
      <c r="M122" s="78">
        <v>2</v>
      </c>
      <c r="N122" s="227" t="str">
        <f>+IF(M122="","",IF(M122=0,J122,VLOOKUP(IF(M122=0,J122,IF(AND(H122="CASI SEGURO",M122=1),"PROBABLE",IF(AND(H122="PROBABLE",M122=1),"POSIBLE",IF(AND(H122="POSIBLE",M122=1),"IMPROBABLE",IF(AND(H122="CASI SEGURO",M122=2),"POSIBLE",IF(AND(H122="PROBABLE",M122=2),"IMPROBABLE",IF(AND(H122="POSIBLE",M122=2),"RARO","RARO")))))))&amp;I122,CONVENCIONESFORMULAS!$H$14:$K$38,4,0)))</f>
        <v>M</v>
      </c>
      <c r="O122" s="99" t="s">
        <v>71</v>
      </c>
      <c r="P122" s="76"/>
      <c r="Q122" s="76"/>
      <c r="R122" s="76" t="s">
        <v>238</v>
      </c>
      <c r="S122" s="103" t="s">
        <v>862</v>
      </c>
      <c r="T122" s="103" t="s">
        <v>1050</v>
      </c>
      <c r="U122" s="75" t="s">
        <v>1170</v>
      </c>
    </row>
    <row r="123" spans="1:21" s="101" customFormat="1" ht="278.25" customHeight="1" x14ac:dyDescent="0.25">
      <c r="A123" s="100">
        <v>117</v>
      </c>
      <c r="B123" s="74" t="s">
        <v>620</v>
      </c>
      <c r="C123" s="76" t="s">
        <v>156</v>
      </c>
      <c r="D123" s="76" t="s">
        <v>325</v>
      </c>
      <c r="E123" s="100" t="s">
        <v>240</v>
      </c>
      <c r="F123" s="76" t="s">
        <v>326</v>
      </c>
      <c r="G123" s="99" t="s">
        <v>327</v>
      </c>
      <c r="H123" s="100" t="s">
        <v>57</v>
      </c>
      <c r="I123" s="100" t="s">
        <v>61</v>
      </c>
      <c r="J123" s="227" t="str">
        <f>+IF(H123="","",VLOOKUP(H123&amp;I123,CONVENCIONESFORMULAS!$H$14:$K$38,4,0))</f>
        <v>A</v>
      </c>
      <c r="K123" s="76" t="s">
        <v>328</v>
      </c>
      <c r="L123" s="76" t="s">
        <v>329</v>
      </c>
      <c r="M123" s="78">
        <v>2</v>
      </c>
      <c r="N123" s="227" t="str">
        <f>+IF(M123="","",IF(M123=0,J123,VLOOKUP(IF(M123=0,J123,IF(AND(H123="CASI SEGURO",M123=1),"PROBABLE",IF(AND(H123="PROBABLE",M123=1),"POSIBLE",IF(AND(H123="POSIBLE",M123=1),"IMPROBABLE",IF(AND(H123="CASI SEGURO",M123=2),"POSIBLE",IF(AND(H123="PROBABLE",M123=2),"IMPROBABLE",IF(AND(H123="POSIBLE",M123=2),"RARO","RARO")))))))&amp;I123,CONVENCIONESFORMULAS!$H$14:$K$38,4,0)))</f>
        <v>M</v>
      </c>
      <c r="O123" s="99" t="s">
        <v>83</v>
      </c>
      <c r="P123" s="99" t="s">
        <v>330</v>
      </c>
      <c r="Q123" s="99" t="s">
        <v>331</v>
      </c>
      <c r="R123" s="76" t="s">
        <v>238</v>
      </c>
      <c r="S123" s="103" t="s">
        <v>863</v>
      </c>
      <c r="T123" s="104" t="s">
        <v>1051</v>
      </c>
      <c r="U123" s="75" t="s">
        <v>1170</v>
      </c>
    </row>
    <row r="124" spans="1:21" s="101" customFormat="1" ht="385.5" customHeight="1" x14ac:dyDescent="0.25">
      <c r="A124" s="100">
        <v>118</v>
      </c>
      <c r="B124" s="74" t="s">
        <v>619</v>
      </c>
      <c r="C124" s="76" t="s">
        <v>158</v>
      </c>
      <c r="D124" s="76" t="s">
        <v>784</v>
      </c>
      <c r="E124" s="100" t="s">
        <v>633</v>
      </c>
      <c r="F124" s="244" t="s">
        <v>801</v>
      </c>
      <c r="G124" s="244" t="s">
        <v>785</v>
      </c>
      <c r="H124" s="100" t="s">
        <v>54</v>
      </c>
      <c r="I124" s="100" t="s">
        <v>61</v>
      </c>
      <c r="J124" s="227" t="str">
        <f>+IF(H124="","",VLOOKUP(H124&amp;I124,CONVENCIONESFORMULAS!$H$14:$K$38,4,0))</f>
        <v>E</v>
      </c>
      <c r="K124" s="242" t="s">
        <v>802</v>
      </c>
      <c r="L124" s="76" t="s">
        <v>215</v>
      </c>
      <c r="M124" s="78">
        <v>2</v>
      </c>
      <c r="N124" s="227" t="str">
        <f>+IF(M124="","",IF(M124=0,J124,VLOOKUP(IF(M124=0,J124,IF(AND(H124="CASI SEGURO",M124=1),"PROBABLE",IF(AND(H124="PROBABLE",M124=1),"POSIBLE",IF(AND(H124="POSIBLE",M124=1),"IMPROBABLE",IF(AND(H124="CASI SEGURO",M124=2),"POSIBLE",IF(AND(H124="PROBABLE",M124=2),"IMPROBABLE",IF(AND(H124="POSIBLE",M124=2),"RARO","RARO")))))))&amp;I124,CONVENCIONESFORMULAS!$H$14:$K$38,4,0)))</f>
        <v>A</v>
      </c>
      <c r="O124" s="79" t="s">
        <v>83</v>
      </c>
      <c r="P124" s="244" t="s">
        <v>803</v>
      </c>
      <c r="Q124" s="77" t="s">
        <v>800</v>
      </c>
      <c r="R124" s="76" t="s">
        <v>231</v>
      </c>
      <c r="S124" s="262" t="s">
        <v>875</v>
      </c>
      <c r="T124" s="103" t="s">
        <v>1066</v>
      </c>
      <c r="U124" s="75" t="s">
        <v>1142</v>
      </c>
    </row>
    <row r="125" spans="1:21" s="101" customFormat="1" ht="276.75" customHeight="1" x14ac:dyDescent="0.25">
      <c r="A125" s="100">
        <v>119</v>
      </c>
      <c r="B125" s="74" t="s">
        <v>619</v>
      </c>
      <c r="C125" s="242" t="s">
        <v>786</v>
      </c>
      <c r="D125" s="76" t="s">
        <v>787</v>
      </c>
      <c r="E125" s="100" t="s">
        <v>633</v>
      </c>
      <c r="F125" s="76" t="s">
        <v>788</v>
      </c>
      <c r="G125" s="76" t="s">
        <v>804</v>
      </c>
      <c r="H125" s="100" t="s">
        <v>55</v>
      </c>
      <c r="I125" s="100" t="s">
        <v>61</v>
      </c>
      <c r="J125" s="227" t="str">
        <f>+IF(H125="","",VLOOKUP(H125&amp;I125,CONVENCIONESFORMULAS!$H$14:$K$38,4,0))</f>
        <v>E</v>
      </c>
      <c r="K125" s="242" t="s">
        <v>805</v>
      </c>
      <c r="L125" s="76" t="s">
        <v>806</v>
      </c>
      <c r="M125" s="78">
        <v>2</v>
      </c>
      <c r="N125" s="227" t="str">
        <f>+IF(M125="","",IF(M125=0,J125,VLOOKUP(IF(M125=0,J125,IF(AND(H125="CASI SEGURO",M125=1),"PROBABLE",IF(AND(H125="PROBABLE",M125=1),"POSIBLE",IF(AND(H125="POSIBLE",M125=1),"IMPROBABLE",IF(AND(H125="CASI SEGURO",M125=2),"POSIBLE",IF(AND(H125="PROBABLE",M125=2),"IMPROBABLE",IF(AND(H125="POSIBLE",M125=2),"RARO","RARO")))))))&amp;I125,CONVENCIONESFORMULAS!$H$14:$K$38,4,0)))</f>
        <v>A</v>
      </c>
      <c r="O125" s="79" t="s">
        <v>83</v>
      </c>
      <c r="P125" s="244" t="s">
        <v>807</v>
      </c>
      <c r="Q125" s="75" t="s">
        <v>808</v>
      </c>
      <c r="R125" s="76" t="s">
        <v>231</v>
      </c>
      <c r="S125" s="103" t="s">
        <v>874</v>
      </c>
      <c r="T125" s="103" t="s">
        <v>1065</v>
      </c>
      <c r="U125" s="75" t="s">
        <v>1141</v>
      </c>
    </row>
    <row r="126" spans="1:21" s="101" customFormat="1" ht="211.5" customHeight="1" x14ac:dyDescent="0.25">
      <c r="A126" s="100">
        <v>120</v>
      </c>
      <c r="B126" s="74" t="s">
        <v>624</v>
      </c>
      <c r="C126" s="263" t="s">
        <v>468</v>
      </c>
      <c r="D126" s="264" t="s">
        <v>469</v>
      </c>
      <c r="E126" s="100" t="s">
        <v>37</v>
      </c>
      <c r="F126" s="263" t="s">
        <v>825</v>
      </c>
      <c r="G126" s="263" t="s">
        <v>470</v>
      </c>
      <c r="H126" s="100" t="s">
        <v>55</v>
      </c>
      <c r="I126" s="100" t="s">
        <v>10</v>
      </c>
      <c r="J126" s="227" t="str">
        <f>+IF(H126="","",VLOOKUP(H126&amp;I126,CONVENCIONESFORMULAS!$H$14:$K$38,4,0))</f>
        <v>A</v>
      </c>
      <c r="K126" s="76"/>
      <c r="L126" s="76"/>
      <c r="M126" s="78">
        <v>0</v>
      </c>
      <c r="N126" s="227" t="str">
        <f>+IF(M126="","",IF(M126=0,J126,VLOOKUP(IF(M126=0,J126,IF(AND(H126="CASI SEGURO",M126=1),"PROBABLE",IF(AND(H126="PROBABLE",M126=1),"POSIBLE",IF(AND(H126="POSIBLE",M126=1),"IMPROBABLE",IF(AND(H126="CASI SEGURO",M126=2),"POSIBLE",IF(AND(H126="PROBABLE",M126=2),"IMPROBABLE",IF(AND(H126="POSIBLE",M126=2),"RARO","RARO")))))))&amp;I126,CONVENCIONESFORMULAS!$H$14:$K$38,4,0)))</f>
        <v>A</v>
      </c>
      <c r="O126" s="265" t="s">
        <v>83</v>
      </c>
      <c r="P126" s="242" t="s">
        <v>471</v>
      </c>
      <c r="Q126" s="99" t="s">
        <v>472</v>
      </c>
      <c r="R126" s="76" t="s">
        <v>231</v>
      </c>
      <c r="S126" s="103" t="s">
        <v>876</v>
      </c>
      <c r="T126" s="103" t="s">
        <v>943</v>
      </c>
      <c r="U126" s="75" t="s">
        <v>1153</v>
      </c>
    </row>
    <row r="127" spans="1:21" s="101" customFormat="1" ht="219" customHeight="1" x14ac:dyDescent="0.25">
      <c r="A127" s="100">
        <v>121</v>
      </c>
      <c r="B127" s="74" t="s">
        <v>624</v>
      </c>
      <c r="C127" s="76" t="s">
        <v>473</v>
      </c>
      <c r="D127" s="76" t="s">
        <v>474</v>
      </c>
      <c r="E127" s="100" t="s">
        <v>37</v>
      </c>
      <c r="F127" s="76" t="s">
        <v>826</v>
      </c>
      <c r="G127" s="76" t="s">
        <v>475</v>
      </c>
      <c r="H127" s="100" t="s">
        <v>56</v>
      </c>
      <c r="I127" s="100" t="s">
        <v>10</v>
      </c>
      <c r="J127" s="227" t="str">
        <f>+IF(H127="","",VLOOKUP(H127&amp;I127,CONVENCIONESFORMULAS!$H$14:$K$38,4,0))</f>
        <v>A</v>
      </c>
      <c r="K127" s="76"/>
      <c r="L127" s="76"/>
      <c r="M127" s="78">
        <v>0</v>
      </c>
      <c r="N127" s="227" t="str">
        <f>+IF(M127="","",IF(M127=0,J127,VLOOKUP(IF(M127=0,J127,IF(AND(H127="CASI SEGURO",M127=1),"PROBABLE",IF(AND(H127="PROBABLE",M127=1),"POSIBLE",IF(AND(H127="POSIBLE",M127=1),"IMPROBABLE",IF(AND(H127="CASI SEGURO",M127=2),"POSIBLE",IF(AND(H127="PROBABLE",M127=2),"IMPROBABLE",IF(AND(H127="POSIBLE",M127=2),"RARO","RARO")))))))&amp;I127,CONVENCIONESFORMULAS!$H$14:$K$38,4,0)))</f>
        <v>A</v>
      </c>
      <c r="O127" s="265" t="s">
        <v>83</v>
      </c>
      <c r="P127" s="76" t="s">
        <v>476</v>
      </c>
      <c r="Q127" s="76" t="s">
        <v>477</v>
      </c>
      <c r="R127" s="76" t="s">
        <v>231</v>
      </c>
      <c r="S127" s="103" t="s">
        <v>877</v>
      </c>
      <c r="T127" s="103" t="s">
        <v>944</v>
      </c>
      <c r="U127" s="75" t="s">
        <v>1154</v>
      </c>
    </row>
    <row r="128" spans="1:21" s="101" customFormat="1" ht="246.75" customHeight="1" x14ac:dyDescent="0.25">
      <c r="A128" s="100">
        <v>122</v>
      </c>
      <c r="B128" s="74" t="s">
        <v>624</v>
      </c>
      <c r="C128" s="76" t="s">
        <v>478</v>
      </c>
      <c r="D128" s="76" t="s">
        <v>479</v>
      </c>
      <c r="E128" s="100" t="s">
        <v>37</v>
      </c>
      <c r="F128" s="99" t="s">
        <v>827</v>
      </c>
      <c r="G128" s="99" t="s">
        <v>480</v>
      </c>
      <c r="H128" s="100" t="s">
        <v>56</v>
      </c>
      <c r="I128" s="100" t="s">
        <v>10</v>
      </c>
      <c r="J128" s="227" t="str">
        <f>+IF(H128="","",VLOOKUP(H128&amp;I128,CONVENCIONESFORMULAS!$H$14:$K$38,4,0))</f>
        <v>A</v>
      </c>
      <c r="K128" s="76" t="s">
        <v>481</v>
      </c>
      <c r="L128" s="230" t="s">
        <v>482</v>
      </c>
      <c r="M128" s="78">
        <v>2</v>
      </c>
      <c r="N128" s="227" t="str">
        <f>+IF(M128="","",IF(M128=0,J128,VLOOKUP(IF(M128=0,J128,IF(AND(H128="CASI SEGURO",M128=1),"PROBABLE",IF(AND(H128="PROBABLE",M128=1),"POSIBLE",IF(AND(H128="POSIBLE",M128=1),"IMPROBABLE",IF(AND(H128="CASI SEGURO",M128=2),"POSIBLE",IF(AND(H128="PROBABLE",M128=2),"IMPROBABLE",IF(AND(H128="POSIBLE",M128=2),"RARO","RARO")))))))&amp;I128,CONVENCIONESFORMULAS!$H$14:$K$38,4,0)))</f>
        <v>B</v>
      </c>
      <c r="O128" s="99" t="s">
        <v>71</v>
      </c>
      <c r="P128" s="76"/>
      <c r="Q128" s="76"/>
      <c r="R128" s="76" t="s">
        <v>231</v>
      </c>
      <c r="S128" s="75" t="s">
        <v>878</v>
      </c>
      <c r="T128" s="103" t="s">
        <v>945</v>
      </c>
      <c r="U128" s="75" t="s">
        <v>1155</v>
      </c>
    </row>
    <row r="129" spans="2:20" s="101" customFormat="1" x14ac:dyDescent="0.25">
      <c r="C129" s="102"/>
      <c r="F129" s="102"/>
      <c r="K129" s="102"/>
      <c r="L129" s="102"/>
      <c r="O129" s="102"/>
      <c r="P129" s="102"/>
      <c r="Q129" s="102"/>
      <c r="R129" s="102"/>
      <c r="T129" s="266"/>
    </row>
    <row r="130" spans="2:20" s="101" customFormat="1" x14ac:dyDescent="0.25">
      <c r="C130" s="102"/>
      <c r="F130" s="102"/>
      <c r="K130" s="102"/>
      <c r="L130" s="102"/>
      <c r="O130" s="102"/>
      <c r="P130" s="102"/>
      <c r="Q130" s="102"/>
      <c r="R130" s="102"/>
      <c r="T130" s="266"/>
    </row>
    <row r="131" spans="2:20" s="101" customFormat="1" x14ac:dyDescent="0.25">
      <c r="C131" s="102"/>
      <c r="F131" s="102"/>
      <c r="K131" s="102"/>
      <c r="L131" s="102"/>
      <c r="O131" s="102"/>
      <c r="P131" s="102"/>
      <c r="Q131" s="102"/>
      <c r="R131" s="102"/>
      <c r="T131" s="266"/>
    </row>
    <row r="132" spans="2:20" s="101" customFormat="1" x14ac:dyDescent="0.25">
      <c r="C132" s="102"/>
      <c r="F132" s="102"/>
      <c r="K132" s="102"/>
      <c r="L132" s="102"/>
      <c r="O132" s="102"/>
      <c r="P132" s="102"/>
      <c r="Q132" s="102"/>
      <c r="R132" s="102"/>
      <c r="T132" s="266"/>
    </row>
    <row r="133" spans="2:20" s="101" customFormat="1" x14ac:dyDescent="0.25">
      <c r="C133" s="102"/>
      <c r="F133" s="102"/>
      <c r="K133" s="102"/>
      <c r="L133" s="102"/>
      <c r="O133" s="102"/>
      <c r="P133" s="102"/>
      <c r="Q133" s="102"/>
      <c r="R133" s="102"/>
      <c r="T133" s="266"/>
    </row>
    <row r="134" spans="2:20" s="101" customFormat="1" x14ac:dyDescent="0.25">
      <c r="C134" s="102"/>
      <c r="F134" s="102"/>
      <c r="K134" s="102"/>
      <c r="L134" s="102"/>
      <c r="O134" s="102"/>
      <c r="P134" s="102"/>
      <c r="Q134" s="102"/>
      <c r="R134" s="102"/>
      <c r="T134" s="266"/>
    </row>
    <row r="135" spans="2:20" s="101" customFormat="1" x14ac:dyDescent="0.25">
      <c r="C135" s="102"/>
      <c r="F135" s="102"/>
      <c r="K135" s="102"/>
      <c r="L135" s="102"/>
      <c r="O135" s="102"/>
      <c r="P135" s="102"/>
      <c r="Q135" s="102"/>
      <c r="R135" s="102"/>
      <c r="T135" s="266"/>
    </row>
    <row r="136" spans="2:20" s="101" customFormat="1" x14ac:dyDescent="0.25">
      <c r="C136" s="102"/>
      <c r="F136" s="102"/>
      <c r="K136" s="102"/>
      <c r="L136" s="102"/>
      <c r="P136" s="102"/>
      <c r="Q136" s="102"/>
      <c r="R136" s="102"/>
      <c r="T136" s="266"/>
    </row>
    <row r="137" spans="2:20" s="101" customFormat="1" x14ac:dyDescent="0.25">
      <c r="C137" s="102"/>
      <c r="F137" s="102"/>
      <c r="K137" s="102"/>
      <c r="L137" s="102"/>
      <c r="P137" s="102"/>
      <c r="Q137" s="102"/>
      <c r="R137" s="102"/>
      <c r="T137" s="266"/>
    </row>
    <row r="138" spans="2:20" s="101" customFormat="1" x14ac:dyDescent="0.25">
      <c r="C138" s="102"/>
      <c r="F138" s="102"/>
      <c r="K138" s="102"/>
      <c r="L138" s="102"/>
      <c r="P138" s="102"/>
      <c r="Q138" s="102"/>
      <c r="R138" s="102"/>
      <c r="T138" s="266"/>
    </row>
    <row r="139" spans="2:20" s="101" customFormat="1" x14ac:dyDescent="0.25">
      <c r="C139" s="102"/>
      <c r="F139" s="102"/>
      <c r="K139" s="102"/>
      <c r="L139" s="102"/>
      <c r="P139" s="102"/>
      <c r="Q139" s="102"/>
      <c r="R139" s="102"/>
      <c r="T139" s="266"/>
    </row>
    <row r="140" spans="2:20" s="101" customFormat="1" x14ac:dyDescent="0.25">
      <c r="C140" s="102"/>
      <c r="F140" s="102"/>
      <c r="K140" s="102"/>
      <c r="L140" s="102"/>
      <c r="P140" s="102"/>
      <c r="Q140" s="102"/>
      <c r="R140" s="102"/>
      <c r="T140" s="266"/>
    </row>
    <row r="141" spans="2:20" s="101" customFormat="1" x14ac:dyDescent="0.25">
      <c r="C141" s="102"/>
      <c r="F141" s="102"/>
      <c r="K141" s="102"/>
      <c r="L141" s="102"/>
      <c r="P141" s="102"/>
      <c r="Q141" s="102"/>
      <c r="R141" s="102"/>
      <c r="T141" s="266"/>
    </row>
    <row r="142" spans="2:20" s="101" customFormat="1" x14ac:dyDescent="0.25">
      <c r="C142" s="102"/>
      <c r="F142" s="102"/>
      <c r="K142" s="102"/>
      <c r="L142" s="102"/>
      <c r="P142" s="102"/>
      <c r="Q142" s="102"/>
      <c r="R142" s="102"/>
      <c r="T142" s="266"/>
    </row>
    <row r="143" spans="2:20" s="101" customFormat="1" x14ac:dyDescent="0.25">
      <c r="C143" s="102"/>
      <c r="F143" s="102"/>
      <c r="K143" s="102"/>
      <c r="L143" s="102"/>
      <c r="P143" s="102"/>
      <c r="Q143" s="102"/>
      <c r="R143" s="102"/>
      <c r="T143" s="266"/>
    </row>
    <row r="144" spans="2:20" s="69" customFormat="1" x14ac:dyDescent="0.25">
      <c r="B144" s="101"/>
      <c r="C144" s="80"/>
      <c r="F144" s="80"/>
      <c r="K144" s="80"/>
      <c r="L144" s="80"/>
      <c r="P144" s="80"/>
      <c r="Q144" s="80"/>
      <c r="R144" s="80"/>
      <c r="T144" s="85"/>
    </row>
    <row r="145" spans="2:20" s="69" customFormat="1" x14ac:dyDescent="0.25">
      <c r="B145" s="101"/>
      <c r="C145" s="80"/>
      <c r="F145" s="80"/>
      <c r="K145" s="80"/>
      <c r="L145" s="80"/>
      <c r="P145" s="80"/>
      <c r="Q145" s="80"/>
      <c r="R145" s="80"/>
      <c r="T145" s="85"/>
    </row>
    <row r="146" spans="2:20" s="69" customFormat="1" x14ac:dyDescent="0.25">
      <c r="C146" s="80"/>
      <c r="F146" s="80"/>
      <c r="K146" s="80"/>
      <c r="L146" s="80"/>
      <c r="P146" s="80"/>
      <c r="Q146" s="80"/>
      <c r="R146" s="80"/>
      <c r="T146" s="85"/>
    </row>
    <row r="147" spans="2:20" s="69" customFormat="1" x14ac:dyDescent="0.25">
      <c r="C147" s="80"/>
      <c r="F147" s="80"/>
      <c r="K147" s="80"/>
      <c r="L147" s="80"/>
      <c r="P147" s="80"/>
      <c r="Q147" s="80"/>
      <c r="R147" s="80"/>
      <c r="T147" s="85"/>
    </row>
    <row r="148" spans="2:20" s="69" customFormat="1" x14ac:dyDescent="0.25">
      <c r="C148" s="80"/>
      <c r="F148" s="80"/>
      <c r="K148" s="80"/>
      <c r="L148" s="80"/>
      <c r="P148" s="80"/>
      <c r="Q148" s="80"/>
      <c r="R148" s="80"/>
      <c r="T148" s="85"/>
    </row>
    <row r="149" spans="2:20" s="69" customFormat="1" x14ac:dyDescent="0.25">
      <c r="C149" s="80"/>
      <c r="F149" s="80"/>
      <c r="K149" s="80"/>
      <c r="L149" s="80"/>
      <c r="P149" s="80"/>
      <c r="Q149" s="80"/>
      <c r="R149" s="80"/>
      <c r="T149" s="85"/>
    </row>
    <row r="150" spans="2:20" s="69" customFormat="1" x14ac:dyDescent="0.25">
      <c r="C150" s="80"/>
      <c r="F150" s="80"/>
      <c r="K150" s="80"/>
      <c r="L150" s="80"/>
      <c r="P150" s="80"/>
      <c r="Q150" s="80"/>
      <c r="R150" s="80"/>
      <c r="T150" s="85"/>
    </row>
    <row r="151" spans="2:20" s="69" customFormat="1" x14ac:dyDescent="0.25">
      <c r="C151" s="80"/>
      <c r="F151" s="80"/>
      <c r="K151" s="80"/>
      <c r="L151" s="80"/>
      <c r="P151" s="80"/>
      <c r="Q151" s="80"/>
      <c r="R151" s="80"/>
      <c r="T151" s="85"/>
    </row>
    <row r="152" spans="2:20" s="69" customFormat="1" x14ac:dyDescent="0.25">
      <c r="C152" s="80"/>
      <c r="F152" s="80"/>
      <c r="K152" s="80"/>
      <c r="L152" s="80"/>
      <c r="P152" s="80"/>
      <c r="Q152" s="80"/>
      <c r="R152" s="80"/>
      <c r="T152" s="85"/>
    </row>
    <row r="153" spans="2:20" s="69" customFormat="1" x14ac:dyDescent="0.25">
      <c r="C153" s="80"/>
      <c r="F153" s="80"/>
      <c r="K153" s="80"/>
      <c r="L153" s="80"/>
      <c r="P153" s="80"/>
      <c r="Q153" s="80"/>
      <c r="R153" s="80"/>
      <c r="T153" s="85"/>
    </row>
    <row r="154" spans="2:20" s="69" customFormat="1" x14ac:dyDescent="0.25">
      <c r="C154" s="80"/>
      <c r="F154" s="80"/>
      <c r="K154" s="80"/>
      <c r="L154" s="80"/>
      <c r="P154" s="80"/>
      <c r="Q154" s="80"/>
      <c r="R154" s="80"/>
      <c r="T154" s="85"/>
    </row>
    <row r="155" spans="2:20" s="69" customFormat="1" x14ac:dyDescent="0.25">
      <c r="C155" s="80"/>
      <c r="F155" s="80"/>
      <c r="K155" s="80"/>
      <c r="L155" s="80"/>
      <c r="P155" s="80"/>
      <c r="Q155" s="80"/>
      <c r="R155" s="80"/>
      <c r="T155" s="85"/>
    </row>
    <row r="156" spans="2:20" s="69" customFormat="1" x14ac:dyDescent="0.25">
      <c r="C156" s="80"/>
      <c r="F156" s="80"/>
      <c r="K156" s="80"/>
      <c r="L156" s="80"/>
      <c r="P156" s="80"/>
      <c r="Q156" s="80"/>
      <c r="R156" s="80"/>
      <c r="T156" s="85"/>
    </row>
    <row r="157" spans="2:20" s="69" customFormat="1" x14ac:dyDescent="0.25">
      <c r="C157" s="80"/>
      <c r="F157" s="80"/>
      <c r="K157" s="80"/>
      <c r="L157" s="80"/>
      <c r="P157" s="80"/>
      <c r="Q157" s="80"/>
      <c r="R157" s="80"/>
      <c r="T157" s="85"/>
    </row>
    <row r="158" spans="2:20" s="69" customFormat="1" x14ac:dyDescent="0.25">
      <c r="C158" s="80"/>
      <c r="F158" s="80"/>
      <c r="K158" s="80"/>
      <c r="L158" s="80"/>
      <c r="P158" s="80"/>
      <c r="Q158" s="80"/>
      <c r="R158" s="80"/>
      <c r="T158" s="85"/>
    </row>
    <row r="159" spans="2:20" s="69" customFormat="1" x14ac:dyDescent="0.25">
      <c r="C159" s="80"/>
      <c r="F159" s="80"/>
      <c r="K159" s="80"/>
      <c r="L159" s="80"/>
      <c r="P159" s="80"/>
      <c r="Q159" s="80"/>
      <c r="R159" s="80"/>
      <c r="T159" s="85"/>
    </row>
    <row r="160" spans="2:20" s="69" customFormat="1" x14ac:dyDescent="0.25">
      <c r="C160" s="80"/>
      <c r="F160" s="80"/>
      <c r="K160" s="80"/>
      <c r="L160" s="80"/>
      <c r="P160" s="80"/>
      <c r="Q160" s="80"/>
      <c r="R160" s="80"/>
      <c r="T160" s="85"/>
    </row>
    <row r="161" spans="3:20" s="69" customFormat="1" x14ac:dyDescent="0.25">
      <c r="C161" s="80"/>
      <c r="F161" s="80"/>
      <c r="K161" s="80"/>
      <c r="L161" s="80"/>
      <c r="P161" s="80"/>
      <c r="Q161" s="80"/>
      <c r="R161" s="80"/>
      <c r="T161" s="85"/>
    </row>
    <row r="162" spans="3:20" s="69" customFormat="1" x14ac:dyDescent="0.25">
      <c r="C162" s="80"/>
      <c r="F162" s="80"/>
      <c r="K162" s="80"/>
      <c r="L162" s="80"/>
      <c r="P162" s="80"/>
      <c r="Q162" s="80"/>
      <c r="R162" s="80"/>
      <c r="T162" s="85"/>
    </row>
    <row r="163" spans="3:20" s="69" customFormat="1" x14ac:dyDescent="0.25">
      <c r="C163" s="80"/>
      <c r="F163" s="80"/>
      <c r="K163" s="80"/>
      <c r="L163" s="80"/>
      <c r="P163" s="80"/>
      <c r="Q163" s="80"/>
      <c r="R163" s="80"/>
      <c r="T163" s="85"/>
    </row>
    <row r="164" spans="3:20" s="69" customFormat="1" x14ac:dyDescent="0.25">
      <c r="C164" s="80"/>
      <c r="F164" s="80"/>
      <c r="K164" s="80"/>
      <c r="L164" s="80"/>
      <c r="P164" s="80"/>
      <c r="Q164" s="80"/>
      <c r="R164" s="80"/>
      <c r="T164" s="85"/>
    </row>
    <row r="165" spans="3:20" s="69" customFormat="1" x14ac:dyDescent="0.25">
      <c r="C165" s="80"/>
      <c r="F165" s="80"/>
      <c r="K165" s="80"/>
      <c r="L165" s="80"/>
      <c r="P165" s="80"/>
      <c r="Q165" s="80"/>
      <c r="R165" s="80"/>
      <c r="T165" s="85"/>
    </row>
    <row r="166" spans="3:20" s="69" customFormat="1" x14ac:dyDescent="0.25">
      <c r="C166" s="80"/>
      <c r="F166" s="80"/>
      <c r="K166" s="80"/>
      <c r="L166" s="80"/>
      <c r="P166" s="80"/>
      <c r="Q166" s="80"/>
      <c r="R166" s="80"/>
      <c r="T166" s="85"/>
    </row>
    <row r="167" spans="3:20" s="69" customFormat="1" x14ac:dyDescent="0.25">
      <c r="C167" s="80"/>
      <c r="F167" s="80"/>
      <c r="K167" s="80"/>
      <c r="L167" s="80"/>
      <c r="P167" s="80"/>
      <c r="Q167" s="80"/>
      <c r="R167" s="80"/>
      <c r="T167" s="85"/>
    </row>
    <row r="168" spans="3:20" s="69" customFormat="1" x14ac:dyDescent="0.25">
      <c r="C168" s="80"/>
      <c r="F168" s="80"/>
      <c r="K168" s="80"/>
      <c r="L168" s="80"/>
      <c r="P168" s="80"/>
      <c r="Q168" s="80"/>
      <c r="R168" s="80"/>
      <c r="T168" s="85"/>
    </row>
    <row r="169" spans="3:20" s="69" customFormat="1" x14ac:dyDescent="0.25">
      <c r="C169" s="80"/>
      <c r="F169" s="80"/>
      <c r="K169" s="80"/>
      <c r="L169" s="80"/>
      <c r="P169" s="80"/>
      <c r="Q169" s="80"/>
      <c r="R169" s="80"/>
      <c r="T169" s="85"/>
    </row>
    <row r="170" spans="3:20" s="69" customFormat="1" x14ac:dyDescent="0.25">
      <c r="C170" s="80"/>
      <c r="F170" s="80"/>
      <c r="K170" s="80"/>
      <c r="L170" s="80"/>
      <c r="P170" s="80"/>
      <c r="Q170" s="80"/>
      <c r="R170" s="80"/>
      <c r="T170" s="85"/>
    </row>
    <row r="171" spans="3:20" s="69" customFormat="1" x14ac:dyDescent="0.25">
      <c r="C171" s="80"/>
      <c r="F171" s="80"/>
      <c r="K171" s="80"/>
      <c r="L171" s="80"/>
      <c r="P171" s="80"/>
      <c r="Q171" s="80"/>
      <c r="R171" s="80"/>
      <c r="T171" s="85"/>
    </row>
    <row r="172" spans="3:20" s="69" customFormat="1" x14ac:dyDescent="0.25">
      <c r="C172" s="80"/>
      <c r="F172" s="80"/>
      <c r="K172" s="80"/>
      <c r="L172" s="80"/>
      <c r="P172" s="80"/>
      <c r="Q172" s="80"/>
      <c r="R172" s="80"/>
      <c r="T172" s="85"/>
    </row>
    <row r="173" spans="3:20" s="69" customFormat="1" x14ac:dyDescent="0.25">
      <c r="C173" s="80"/>
      <c r="F173" s="80"/>
      <c r="K173" s="80"/>
      <c r="L173" s="80"/>
      <c r="P173" s="80"/>
      <c r="Q173" s="80"/>
      <c r="R173" s="80"/>
      <c r="T173" s="85"/>
    </row>
    <row r="174" spans="3:20" s="69" customFormat="1" x14ac:dyDescent="0.25">
      <c r="C174" s="80"/>
      <c r="F174" s="80"/>
      <c r="K174" s="80"/>
      <c r="L174" s="80"/>
      <c r="P174" s="80"/>
      <c r="Q174" s="80"/>
      <c r="R174" s="80"/>
      <c r="T174" s="85"/>
    </row>
    <row r="175" spans="3:20" s="69" customFormat="1" x14ac:dyDescent="0.25">
      <c r="C175" s="80"/>
      <c r="F175" s="80"/>
      <c r="K175" s="80"/>
      <c r="L175" s="80"/>
      <c r="P175" s="80"/>
      <c r="Q175" s="80"/>
      <c r="R175" s="80"/>
      <c r="T175" s="85"/>
    </row>
    <row r="176" spans="3:20" s="69" customFormat="1" x14ac:dyDescent="0.25">
      <c r="C176" s="80"/>
      <c r="F176" s="80"/>
      <c r="K176" s="80"/>
      <c r="L176" s="80"/>
      <c r="P176" s="80"/>
      <c r="Q176" s="80"/>
      <c r="R176" s="80"/>
      <c r="T176" s="85"/>
    </row>
    <row r="177" spans="3:20" s="69" customFormat="1" x14ac:dyDescent="0.25">
      <c r="C177" s="80"/>
      <c r="F177" s="80"/>
      <c r="K177" s="80"/>
      <c r="L177" s="80"/>
      <c r="P177" s="80"/>
      <c r="Q177" s="80"/>
      <c r="R177" s="80"/>
      <c r="T177" s="85"/>
    </row>
    <row r="178" spans="3:20" s="69" customFormat="1" x14ac:dyDescent="0.25">
      <c r="C178" s="80"/>
      <c r="F178" s="80"/>
      <c r="K178" s="80"/>
      <c r="L178" s="80"/>
      <c r="P178" s="80"/>
      <c r="Q178" s="80"/>
      <c r="R178" s="80"/>
      <c r="T178" s="85"/>
    </row>
    <row r="179" spans="3:20" s="69" customFormat="1" x14ac:dyDescent="0.25">
      <c r="C179" s="80"/>
      <c r="F179" s="80"/>
      <c r="K179" s="80"/>
      <c r="L179" s="80"/>
      <c r="P179" s="80"/>
      <c r="Q179" s="80"/>
      <c r="R179" s="80"/>
      <c r="T179" s="85"/>
    </row>
    <row r="180" spans="3:20" s="69" customFormat="1" x14ac:dyDescent="0.25">
      <c r="C180" s="80"/>
      <c r="F180" s="80"/>
      <c r="K180" s="80"/>
      <c r="L180" s="80"/>
      <c r="P180" s="80"/>
      <c r="Q180" s="80"/>
      <c r="R180" s="80"/>
      <c r="T180" s="85"/>
    </row>
    <row r="181" spans="3:20" s="69" customFormat="1" x14ac:dyDescent="0.25">
      <c r="C181" s="80"/>
      <c r="F181" s="80"/>
      <c r="K181" s="80"/>
      <c r="L181" s="80"/>
      <c r="P181" s="80"/>
      <c r="Q181" s="80"/>
      <c r="R181" s="80"/>
      <c r="T181" s="85"/>
    </row>
    <row r="182" spans="3:20" s="69" customFormat="1" x14ac:dyDescent="0.25">
      <c r="C182" s="80"/>
      <c r="F182" s="80"/>
      <c r="K182" s="80"/>
      <c r="L182" s="80"/>
      <c r="P182" s="80"/>
      <c r="Q182" s="80"/>
      <c r="R182" s="80"/>
      <c r="T182" s="85"/>
    </row>
    <row r="183" spans="3:20" s="69" customFormat="1" x14ac:dyDescent="0.25">
      <c r="C183" s="80"/>
      <c r="F183" s="80"/>
      <c r="K183" s="80"/>
      <c r="L183" s="80"/>
      <c r="P183" s="80"/>
      <c r="Q183" s="80"/>
      <c r="R183" s="80"/>
      <c r="T183" s="85"/>
    </row>
    <row r="184" spans="3:20" s="69" customFormat="1" x14ac:dyDescent="0.25">
      <c r="C184" s="80"/>
      <c r="F184" s="80"/>
      <c r="K184" s="80"/>
      <c r="L184" s="80"/>
      <c r="P184" s="80"/>
      <c r="Q184" s="80"/>
      <c r="R184" s="80"/>
      <c r="T184" s="85"/>
    </row>
    <row r="185" spans="3:20" s="69" customFormat="1" x14ac:dyDescent="0.25">
      <c r="C185" s="80"/>
      <c r="F185" s="80"/>
      <c r="K185" s="80"/>
      <c r="L185" s="80"/>
      <c r="P185" s="80"/>
      <c r="Q185" s="80"/>
      <c r="R185" s="80"/>
      <c r="T185" s="85"/>
    </row>
    <row r="186" spans="3:20" s="69" customFormat="1" x14ac:dyDescent="0.25">
      <c r="C186" s="80"/>
      <c r="F186" s="80"/>
      <c r="K186" s="80"/>
      <c r="L186" s="80"/>
      <c r="P186" s="80"/>
      <c r="Q186" s="80"/>
      <c r="R186" s="80"/>
      <c r="T186" s="85"/>
    </row>
    <row r="187" spans="3:20" s="69" customFormat="1" x14ac:dyDescent="0.25">
      <c r="C187" s="80"/>
      <c r="F187" s="80"/>
      <c r="K187" s="80"/>
      <c r="L187" s="80"/>
      <c r="P187" s="80"/>
      <c r="Q187" s="80"/>
      <c r="R187" s="80"/>
      <c r="T187" s="85"/>
    </row>
    <row r="188" spans="3:20" s="69" customFormat="1" x14ac:dyDescent="0.25">
      <c r="C188" s="80"/>
      <c r="F188" s="80"/>
      <c r="K188" s="80"/>
      <c r="L188" s="80"/>
      <c r="P188" s="80"/>
      <c r="Q188" s="80"/>
      <c r="R188" s="80"/>
      <c r="T188" s="85"/>
    </row>
    <row r="189" spans="3:20" s="69" customFormat="1" x14ac:dyDescent="0.25">
      <c r="C189" s="80"/>
      <c r="F189" s="80"/>
      <c r="K189" s="80"/>
      <c r="L189" s="80"/>
      <c r="P189" s="80"/>
      <c r="Q189" s="80"/>
      <c r="R189" s="80"/>
      <c r="T189" s="85"/>
    </row>
    <row r="190" spans="3:20" s="69" customFormat="1" x14ac:dyDescent="0.25">
      <c r="C190" s="80"/>
      <c r="F190" s="80"/>
      <c r="K190" s="80"/>
      <c r="L190" s="80"/>
      <c r="P190" s="80"/>
      <c r="Q190" s="80"/>
      <c r="R190" s="80"/>
      <c r="T190" s="85"/>
    </row>
    <row r="191" spans="3:20" s="69" customFormat="1" x14ac:dyDescent="0.25">
      <c r="C191" s="80"/>
      <c r="F191" s="80"/>
      <c r="K191" s="80"/>
      <c r="L191" s="80"/>
      <c r="P191" s="80"/>
      <c r="Q191" s="80"/>
      <c r="R191" s="80"/>
      <c r="T191" s="85"/>
    </row>
    <row r="192" spans="3:20" s="69" customFormat="1" x14ac:dyDescent="0.25">
      <c r="C192" s="80"/>
      <c r="F192" s="80"/>
      <c r="K192" s="80"/>
      <c r="L192" s="80"/>
      <c r="P192" s="80"/>
      <c r="Q192" s="80"/>
      <c r="R192" s="80"/>
      <c r="T192" s="85"/>
    </row>
    <row r="193" spans="3:20" s="69" customFormat="1" x14ac:dyDescent="0.25">
      <c r="C193" s="80"/>
      <c r="F193" s="80"/>
      <c r="K193" s="80"/>
      <c r="L193" s="80"/>
      <c r="P193" s="80"/>
      <c r="Q193" s="80"/>
      <c r="R193" s="80"/>
      <c r="T193" s="85"/>
    </row>
    <row r="194" spans="3:20" s="69" customFormat="1" x14ac:dyDescent="0.25">
      <c r="C194" s="80"/>
      <c r="F194" s="80"/>
      <c r="K194" s="80"/>
      <c r="L194" s="80"/>
      <c r="P194" s="80"/>
      <c r="Q194" s="80"/>
      <c r="R194" s="80"/>
      <c r="T194" s="85"/>
    </row>
    <row r="195" spans="3:20" s="69" customFormat="1" x14ac:dyDescent="0.25">
      <c r="C195" s="80"/>
      <c r="F195" s="80"/>
      <c r="K195" s="80"/>
      <c r="L195" s="80"/>
      <c r="P195" s="80"/>
      <c r="Q195" s="80"/>
      <c r="R195" s="80"/>
      <c r="T195" s="85"/>
    </row>
    <row r="196" spans="3:20" s="69" customFormat="1" x14ac:dyDescent="0.25">
      <c r="C196" s="80"/>
      <c r="F196" s="80"/>
      <c r="K196" s="80"/>
      <c r="L196" s="80"/>
      <c r="P196" s="80"/>
      <c r="Q196" s="80"/>
      <c r="R196" s="80"/>
      <c r="T196" s="85"/>
    </row>
    <row r="197" spans="3:20" s="69" customFormat="1" x14ac:dyDescent="0.25">
      <c r="C197" s="80"/>
      <c r="F197" s="80"/>
      <c r="K197" s="80"/>
      <c r="L197" s="80"/>
      <c r="P197" s="80"/>
      <c r="Q197" s="80"/>
      <c r="R197" s="80"/>
      <c r="T197" s="85"/>
    </row>
    <row r="198" spans="3:20" s="69" customFormat="1" x14ac:dyDescent="0.25">
      <c r="C198" s="80"/>
      <c r="F198" s="80"/>
      <c r="K198" s="80"/>
      <c r="L198" s="80"/>
      <c r="P198" s="80"/>
      <c r="Q198" s="80"/>
      <c r="R198" s="80"/>
      <c r="T198" s="85"/>
    </row>
    <row r="199" spans="3:20" s="69" customFormat="1" x14ac:dyDescent="0.25">
      <c r="C199" s="80"/>
      <c r="F199" s="80"/>
      <c r="K199" s="80"/>
      <c r="L199" s="80"/>
      <c r="P199" s="80"/>
      <c r="Q199" s="80"/>
      <c r="R199" s="80"/>
      <c r="T199" s="85"/>
    </row>
    <row r="200" spans="3:20" s="69" customFormat="1" x14ac:dyDescent="0.25">
      <c r="C200" s="80"/>
      <c r="F200" s="80"/>
      <c r="K200" s="80"/>
      <c r="L200" s="80"/>
      <c r="P200" s="80"/>
      <c r="Q200" s="80"/>
      <c r="R200" s="80"/>
      <c r="T200" s="85"/>
    </row>
    <row r="201" spans="3:20" s="69" customFormat="1" x14ac:dyDescent="0.25">
      <c r="C201" s="80"/>
      <c r="F201" s="80"/>
      <c r="K201" s="80"/>
      <c r="L201" s="80"/>
      <c r="P201" s="80"/>
      <c r="Q201" s="80"/>
      <c r="R201" s="80"/>
      <c r="T201" s="85"/>
    </row>
    <row r="202" spans="3:20" s="69" customFormat="1" x14ac:dyDescent="0.25">
      <c r="C202" s="80"/>
      <c r="F202" s="80"/>
      <c r="K202" s="80"/>
      <c r="L202" s="80"/>
      <c r="P202" s="80"/>
      <c r="Q202" s="80"/>
      <c r="R202" s="80"/>
      <c r="T202" s="85"/>
    </row>
    <row r="203" spans="3:20" s="69" customFormat="1" x14ac:dyDescent="0.25">
      <c r="C203" s="80"/>
      <c r="F203" s="80"/>
      <c r="K203" s="80"/>
      <c r="L203" s="80"/>
      <c r="P203" s="80"/>
      <c r="Q203" s="80"/>
      <c r="R203" s="80"/>
      <c r="T203" s="85"/>
    </row>
    <row r="204" spans="3:20" s="69" customFormat="1" x14ac:dyDescent="0.25">
      <c r="C204" s="80"/>
      <c r="F204" s="80"/>
      <c r="K204" s="80"/>
      <c r="L204" s="80"/>
      <c r="P204" s="80"/>
      <c r="Q204" s="80"/>
      <c r="R204" s="80"/>
      <c r="T204" s="85"/>
    </row>
    <row r="205" spans="3:20" s="69" customFormat="1" x14ac:dyDescent="0.25">
      <c r="C205" s="80"/>
      <c r="F205" s="80"/>
      <c r="K205" s="80"/>
      <c r="L205" s="80"/>
      <c r="P205" s="80"/>
      <c r="Q205" s="80"/>
      <c r="R205" s="80"/>
      <c r="T205" s="85"/>
    </row>
    <row r="206" spans="3:20" s="69" customFormat="1" x14ac:dyDescent="0.25">
      <c r="C206" s="80"/>
      <c r="F206" s="80"/>
      <c r="K206" s="80"/>
      <c r="L206" s="80"/>
      <c r="P206" s="80"/>
      <c r="Q206" s="80"/>
      <c r="R206" s="80"/>
      <c r="T206" s="85"/>
    </row>
    <row r="207" spans="3:20" s="69" customFormat="1" x14ac:dyDescent="0.25">
      <c r="C207" s="80"/>
      <c r="F207" s="80"/>
      <c r="K207" s="80"/>
      <c r="L207" s="80"/>
      <c r="P207" s="80"/>
      <c r="Q207" s="80"/>
      <c r="R207" s="80"/>
      <c r="T207" s="85"/>
    </row>
    <row r="208" spans="3:20" s="69" customFormat="1" x14ac:dyDescent="0.25">
      <c r="C208" s="80"/>
      <c r="F208" s="80"/>
      <c r="K208" s="80"/>
      <c r="L208" s="80"/>
      <c r="P208" s="80"/>
      <c r="Q208" s="80"/>
      <c r="R208" s="80"/>
      <c r="T208" s="85"/>
    </row>
    <row r="209" spans="3:20" s="69" customFormat="1" x14ac:dyDescent="0.25">
      <c r="C209" s="80"/>
      <c r="F209" s="80"/>
      <c r="K209" s="80"/>
      <c r="L209" s="80"/>
      <c r="P209" s="80"/>
      <c r="Q209" s="80"/>
      <c r="R209" s="80"/>
      <c r="T209" s="85"/>
    </row>
    <row r="210" spans="3:20" s="69" customFormat="1" x14ac:dyDescent="0.25">
      <c r="C210" s="80"/>
      <c r="F210" s="80"/>
      <c r="K210" s="80"/>
      <c r="L210" s="80"/>
      <c r="P210" s="80"/>
      <c r="Q210" s="80"/>
      <c r="R210" s="80"/>
      <c r="T210" s="85"/>
    </row>
    <row r="211" spans="3:20" s="69" customFormat="1" x14ac:dyDescent="0.25">
      <c r="C211" s="80"/>
      <c r="F211" s="80"/>
      <c r="K211" s="80"/>
      <c r="L211" s="80"/>
      <c r="P211" s="80"/>
      <c r="Q211" s="80"/>
      <c r="R211" s="80"/>
      <c r="T211" s="85"/>
    </row>
    <row r="212" spans="3:20" s="69" customFormat="1" x14ac:dyDescent="0.25">
      <c r="C212" s="80"/>
      <c r="F212" s="80"/>
      <c r="K212" s="80"/>
      <c r="L212" s="80"/>
      <c r="P212" s="80"/>
      <c r="Q212" s="80"/>
      <c r="R212" s="80"/>
      <c r="T212" s="85"/>
    </row>
    <row r="213" spans="3:20" s="69" customFormat="1" x14ac:dyDescent="0.25">
      <c r="C213" s="80"/>
      <c r="F213" s="80"/>
      <c r="K213" s="80"/>
      <c r="L213" s="80"/>
      <c r="P213" s="80"/>
      <c r="Q213" s="80"/>
      <c r="R213" s="80"/>
      <c r="T213" s="85"/>
    </row>
    <row r="214" spans="3:20" s="69" customFormat="1" x14ac:dyDescent="0.25">
      <c r="C214" s="80"/>
      <c r="F214" s="80"/>
      <c r="K214" s="80"/>
      <c r="L214" s="80"/>
      <c r="P214" s="80"/>
      <c r="Q214" s="80"/>
      <c r="R214" s="80"/>
      <c r="T214" s="85"/>
    </row>
    <row r="215" spans="3:20" s="69" customFormat="1" x14ac:dyDescent="0.25">
      <c r="C215" s="80"/>
      <c r="F215" s="80"/>
      <c r="K215" s="80"/>
      <c r="L215" s="80"/>
      <c r="P215" s="80"/>
      <c r="Q215" s="80"/>
      <c r="R215" s="80"/>
      <c r="T215" s="85"/>
    </row>
    <row r="216" spans="3:20" s="69" customFormat="1" x14ac:dyDescent="0.25">
      <c r="C216" s="80"/>
      <c r="F216" s="80"/>
      <c r="K216" s="80"/>
      <c r="L216" s="80"/>
      <c r="P216" s="80"/>
      <c r="Q216" s="80"/>
      <c r="R216" s="80"/>
      <c r="T216" s="85"/>
    </row>
    <row r="217" spans="3:20" s="69" customFormat="1" x14ac:dyDescent="0.25">
      <c r="C217" s="80"/>
      <c r="F217" s="80"/>
      <c r="K217" s="80"/>
      <c r="L217" s="80"/>
      <c r="P217" s="80"/>
      <c r="Q217" s="80"/>
      <c r="R217" s="80"/>
      <c r="T217" s="85"/>
    </row>
    <row r="218" spans="3:20" s="69" customFormat="1" x14ac:dyDescent="0.25">
      <c r="C218" s="80"/>
      <c r="F218" s="80"/>
      <c r="K218" s="80"/>
      <c r="L218" s="80"/>
      <c r="P218" s="80"/>
      <c r="Q218" s="80"/>
      <c r="R218" s="80"/>
      <c r="T218" s="85"/>
    </row>
    <row r="219" spans="3:20" s="69" customFormat="1" x14ac:dyDescent="0.25">
      <c r="C219" s="80"/>
      <c r="F219" s="80"/>
      <c r="K219" s="80"/>
      <c r="L219" s="80"/>
      <c r="P219" s="80"/>
      <c r="Q219" s="80"/>
      <c r="R219" s="80"/>
      <c r="T219" s="85"/>
    </row>
    <row r="220" spans="3:20" s="69" customFormat="1" x14ac:dyDescent="0.25">
      <c r="C220" s="80"/>
      <c r="F220" s="80"/>
      <c r="K220" s="80"/>
      <c r="L220" s="80"/>
      <c r="P220" s="80"/>
      <c r="Q220" s="80"/>
      <c r="R220" s="80"/>
      <c r="T220" s="85"/>
    </row>
    <row r="221" spans="3:20" s="69" customFormat="1" x14ac:dyDescent="0.25">
      <c r="C221" s="80"/>
      <c r="F221" s="80"/>
      <c r="K221" s="80"/>
      <c r="L221" s="80"/>
      <c r="P221" s="80"/>
      <c r="Q221" s="80"/>
      <c r="R221" s="80"/>
      <c r="T221" s="85"/>
    </row>
    <row r="222" spans="3:20" s="69" customFormat="1" x14ac:dyDescent="0.25">
      <c r="C222" s="80"/>
      <c r="F222" s="80"/>
      <c r="K222" s="80"/>
      <c r="L222" s="80"/>
      <c r="P222" s="80"/>
      <c r="Q222" s="80"/>
      <c r="R222" s="80"/>
      <c r="T222" s="85"/>
    </row>
    <row r="223" spans="3:20" s="69" customFormat="1" x14ac:dyDescent="0.25">
      <c r="C223" s="80"/>
      <c r="F223" s="80"/>
      <c r="K223" s="80"/>
      <c r="L223" s="80"/>
      <c r="P223" s="80"/>
      <c r="Q223" s="80"/>
      <c r="R223" s="80"/>
      <c r="T223" s="85"/>
    </row>
    <row r="224" spans="3:20" s="69" customFormat="1" x14ac:dyDescent="0.25">
      <c r="C224" s="80"/>
      <c r="F224" s="80"/>
      <c r="K224" s="80"/>
      <c r="L224" s="80"/>
      <c r="P224" s="80"/>
      <c r="Q224" s="80"/>
      <c r="R224" s="80"/>
      <c r="T224" s="85"/>
    </row>
    <row r="225" spans="3:20" s="69" customFormat="1" x14ac:dyDescent="0.25">
      <c r="C225" s="80"/>
      <c r="F225" s="80"/>
      <c r="K225" s="80"/>
      <c r="L225" s="80"/>
      <c r="P225" s="80"/>
      <c r="Q225" s="80"/>
      <c r="R225" s="80"/>
      <c r="T225" s="85"/>
    </row>
    <row r="226" spans="3:20" s="69" customFormat="1" x14ac:dyDescent="0.25">
      <c r="C226" s="80"/>
      <c r="F226" s="80"/>
      <c r="K226" s="80"/>
      <c r="L226" s="80"/>
      <c r="P226" s="80"/>
      <c r="Q226" s="80"/>
      <c r="R226" s="80"/>
      <c r="T226" s="85"/>
    </row>
    <row r="227" spans="3:20" s="69" customFormat="1" x14ac:dyDescent="0.25">
      <c r="C227" s="80"/>
      <c r="F227" s="80"/>
      <c r="K227" s="80"/>
      <c r="L227" s="80"/>
      <c r="P227" s="80"/>
      <c r="Q227" s="80"/>
      <c r="R227" s="80"/>
      <c r="T227" s="85"/>
    </row>
    <row r="228" spans="3:20" s="69" customFormat="1" x14ac:dyDescent="0.25">
      <c r="C228" s="80"/>
      <c r="F228" s="80"/>
      <c r="K228" s="80"/>
      <c r="L228" s="80"/>
      <c r="P228" s="80"/>
      <c r="Q228" s="80"/>
      <c r="R228" s="80"/>
      <c r="T228" s="85"/>
    </row>
    <row r="229" spans="3:20" s="69" customFormat="1" x14ac:dyDescent="0.25">
      <c r="C229" s="80"/>
      <c r="F229" s="80"/>
      <c r="K229" s="80"/>
      <c r="L229" s="80"/>
      <c r="P229" s="80"/>
      <c r="Q229" s="80"/>
      <c r="R229" s="80"/>
      <c r="T229" s="85"/>
    </row>
    <row r="230" spans="3:20" s="69" customFormat="1" x14ac:dyDescent="0.25">
      <c r="C230" s="80"/>
      <c r="F230" s="80"/>
      <c r="K230" s="80"/>
      <c r="L230" s="80"/>
      <c r="P230" s="80"/>
      <c r="Q230" s="80"/>
      <c r="R230" s="80"/>
      <c r="T230" s="85"/>
    </row>
    <row r="231" spans="3:20" s="69" customFormat="1" x14ac:dyDescent="0.25">
      <c r="C231" s="80"/>
      <c r="F231" s="80"/>
      <c r="K231" s="80"/>
      <c r="L231" s="80"/>
      <c r="P231" s="80"/>
      <c r="Q231" s="80"/>
      <c r="R231" s="80"/>
      <c r="T231" s="85"/>
    </row>
    <row r="232" spans="3:20" s="69" customFormat="1" x14ac:dyDescent="0.25">
      <c r="C232" s="80"/>
      <c r="F232" s="80"/>
      <c r="K232" s="80"/>
      <c r="L232" s="80"/>
      <c r="P232" s="80"/>
      <c r="Q232" s="80"/>
      <c r="R232" s="80"/>
      <c r="T232" s="85"/>
    </row>
    <row r="233" spans="3:20" s="69" customFormat="1" x14ac:dyDescent="0.25">
      <c r="C233" s="80"/>
      <c r="F233" s="80"/>
      <c r="K233" s="80"/>
      <c r="L233" s="80"/>
      <c r="P233" s="80"/>
      <c r="Q233" s="80"/>
      <c r="R233" s="80"/>
      <c r="T233" s="85"/>
    </row>
    <row r="234" spans="3:20" s="69" customFormat="1" x14ac:dyDescent="0.25">
      <c r="C234" s="80"/>
      <c r="F234" s="80"/>
      <c r="K234" s="80"/>
      <c r="L234" s="80"/>
      <c r="P234" s="80"/>
      <c r="Q234" s="80"/>
      <c r="R234" s="80"/>
      <c r="T234" s="85"/>
    </row>
    <row r="235" spans="3:20" s="69" customFormat="1" x14ac:dyDescent="0.25">
      <c r="C235" s="80"/>
      <c r="F235" s="80"/>
      <c r="K235" s="80"/>
      <c r="L235" s="80"/>
      <c r="P235" s="80"/>
      <c r="Q235" s="80"/>
      <c r="R235" s="80"/>
      <c r="T235" s="85"/>
    </row>
    <row r="236" spans="3:20" s="69" customFormat="1" x14ac:dyDescent="0.25">
      <c r="C236" s="80"/>
      <c r="F236" s="80"/>
      <c r="K236" s="80"/>
      <c r="L236" s="80"/>
      <c r="P236" s="80"/>
      <c r="Q236" s="80"/>
      <c r="R236" s="80"/>
      <c r="T236" s="85"/>
    </row>
    <row r="237" spans="3:20" s="69" customFormat="1" x14ac:dyDescent="0.25">
      <c r="C237" s="80"/>
      <c r="F237" s="80"/>
      <c r="K237" s="80"/>
      <c r="L237" s="80"/>
      <c r="P237" s="80"/>
      <c r="Q237" s="80"/>
      <c r="R237" s="80"/>
      <c r="T237" s="85"/>
    </row>
    <row r="238" spans="3:20" s="69" customFormat="1" x14ac:dyDescent="0.25">
      <c r="C238" s="80"/>
      <c r="F238" s="80"/>
      <c r="K238" s="80"/>
      <c r="L238" s="80"/>
      <c r="P238" s="80"/>
      <c r="Q238" s="80"/>
      <c r="R238" s="80"/>
      <c r="T238" s="85"/>
    </row>
    <row r="239" spans="3:20" s="69" customFormat="1" x14ac:dyDescent="0.25">
      <c r="C239" s="80"/>
      <c r="F239" s="80"/>
      <c r="K239" s="80"/>
      <c r="L239" s="80"/>
      <c r="P239" s="80"/>
      <c r="Q239" s="80"/>
      <c r="R239" s="80"/>
      <c r="T239" s="85"/>
    </row>
    <row r="240" spans="3:20" s="69" customFormat="1" x14ac:dyDescent="0.25">
      <c r="C240" s="80"/>
      <c r="F240" s="80"/>
      <c r="K240" s="80"/>
      <c r="L240" s="80"/>
      <c r="P240" s="80"/>
      <c r="Q240" s="80"/>
      <c r="R240" s="80"/>
      <c r="T240" s="85"/>
    </row>
    <row r="241" spans="3:20" s="69" customFormat="1" x14ac:dyDescent="0.25">
      <c r="C241" s="80"/>
      <c r="F241" s="80"/>
      <c r="K241" s="80"/>
      <c r="L241" s="80"/>
      <c r="P241" s="80"/>
      <c r="Q241" s="80"/>
      <c r="R241" s="80"/>
      <c r="T241" s="85"/>
    </row>
    <row r="242" spans="3:20" s="69" customFormat="1" x14ac:dyDescent="0.25">
      <c r="C242" s="80"/>
      <c r="F242" s="80"/>
      <c r="K242" s="80"/>
      <c r="L242" s="80"/>
      <c r="P242" s="80"/>
      <c r="Q242" s="80"/>
      <c r="R242" s="80"/>
      <c r="T242" s="85"/>
    </row>
    <row r="243" spans="3:20" s="69" customFormat="1" x14ac:dyDescent="0.25">
      <c r="C243" s="80"/>
      <c r="F243" s="80"/>
      <c r="K243" s="80"/>
      <c r="L243" s="80"/>
      <c r="P243" s="80"/>
      <c r="Q243" s="80"/>
      <c r="R243" s="80"/>
      <c r="T243" s="85"/>
    </row>
    <row r="244" spans="3:20" s="69" customFormat="1" x14ac:dyDescent="0.25">
      <c r="C244" s="80"/>
      <c r="F244" s="80"/>
      <c r="K244" s="80"/>
      <c r="L244" s="80"/>
      <c r="P244" s="80"/>
      <c r="Q244" s="80"/>
      <c r="R244" s="80"/>
      <c r="T244" s="85"/>
    </row>
    <row r="245" spans="3:20" s="69" customFormat="1" x14ac:dyDescent="0.25">
      <c r="C245" s="80"/>
      <c r="F245" s="80"/>
      <c r="K245" s="80"/>
      <c r="L245" s="80"/>
      <c r="P245" s="80"/>
      <c r="Q245" s="80"/>
      <c r="R245" s="80"/>
      <c r="T245" s="85"/>
    </row>
    <row r="246" spans="3:20" s="69" customFormat="1" x14ac:dyDescent="0.25">
      <c r="C246" s="80"/>
      <c r="F246" s="80"/>
      <c r="K246" s="80"/>
      <c r="L246" s="80"/>
      <c r="P246" s="80"/>
      <c r="Q246" s="80"/>
      <c r="R246" s="80"/>
      <c r="T246" s="85"/>
    </row>
    <row r="247" spans="3:20" s="69" customFormat="1" x14ac:dyDescent="0.25">
      <c r="C247" s="80"/>
      <c r="F247" s="80"/>
      <c r="K247" s="80"/>
      <c r="L247" s="80"/>
      <c r="P247" s="80"/>
      <c r="Q247" s="80"/>
      <c r="R247" s="80"/>
      <c r="T247" s="85"/>
    </row>
    <row r="248" spans="3:20" s="69" customFormat="1" x14ac:dyDescent="0.25">
      <c r="C248" s="80"/>
      <c r="F248" s="80"/>
      <c r="K248" s="80"/>
      <c r="L248" s="80"/>
      <c r="P248" s="80"/>
      <c r="Q248" s="80"/>
      <c r="R248" s="80"/>
      <c r="T248" s="85"/>
    </row>
    <row r="249" spans="3:20" s="69" customFormat="1" x14ac:dyDescent="0.25">
      <c r="C249" s="80"/>
      <c r="F249" s="80"/>
      <c r="K249" s="80"/>
      <c r="L249" s="80"/>
      <c r="P249" s="80"/>
      <c r="Q249" s="80"/>
      <c r="R249" s="80"/>
      <c r="T249" s="85"/>
    </row>
    <row r="250" spans="3:20" s="69" customFormat="1" x14ac:dyDescent="0.25">
      <c r="C250" s="80"/>
      <c r="F250" s="80"/>
      <c r="K250" s="80"/>
      <c r="L250" s="80"/>
      <c r="P250" s="80"/>
      <c r="Q250" s="80"/>
      <c r="R250" s="80"/>
      <c r="T250" s="85"/>
    </row>
    <row r="251" spans="3:20" s="69" customFormat="1" x14ac:dyDescent="0.25">
      <c r="C251" s="80"/>
      <c r="F251" s="80"/>
      <c r="K251" s="80"/>
      <c r="L251" s="80"/>
      <c r="P251" s="80"/>
      <c r="Q251" s="80"/>
      <c r="R251" s="80"/>
      <c r="T251" s="85"/>
    </row>
    <row r="252" spans="3:20" s="69" customFormat="1" x14ac:dyDescent="0.25">
      <c r="C252" s="80"/>
      <c r="F252" s="80"/>
      <c r="K252" s="80"/>
      <c r="L252" s="80"/>
      <c r="P252" s="80"/>
      <c r="Q252" s="80"/>
      <c r="R252" s="80"/>
      <c r="T252" s="85"/>
    </row>
    <row r="253" spans="3:20" s="69" customFormat="1" x14ac:dyDescent="0.25">
      <c r="C253" s="80"/>
      <c r="F253" s="80"/>
      <c r="K253" s="80"/>
      <c r="L253" s="80"/>
      <c r="P253" s="80"/>
      <c r="Q253" s="80"/>
      <c r="R253" s="80"/>
      <c r="T253" s="85"/>
    </row>
    <row r="254" spans="3:20" s="69" customFormat="1" x14ac:dyDescent="0.25">
      <c r="C254" s="80"/>
      <c r="F254" s="80"/>
      <c r="K254" s="80"/>
      <c r="L254" s="80"/>
      <c r="P254" s="80"/>
      <c r="Q254" s="80"/>
      <c r="R254" s="80"/>
      <c r="T254" s="85"/>
    </row>
    <row r="255" spans="3:20" s="69" customFormat="1" x14ac:dyDescent="0.25">
      <c r="C255" s="80"/>
      <c r="F255" s="80"/>
      <c r="K255" s="80"/>
      <c r="L255" s="80"/>
      <c r="P255" s="80"/>
      <c r="Q255" s="80"/>
      <c r="R255" s="80"/>
      <c r="T255" s="85"/>
    </row>
    <row r="256" spans="3:20" s="69" customFormat="1" x14ac:dyDescent="0.25">
      <c r="C256" s="80"/>
      <c r="F256" s="80"/>
      <c r="K256" s="80"/>
      <c r="L256" s="80"/>
      <c r="P256" s="80"/>
      <c r="Q256" s="80"/>
      <c r="R256" s="80"/>
      <c r="T256" s="85"/>
    </row>
    <row r="257" spans="3:20" s="69" customFormat="1" x14ac:dyDescent="0.25">
      <c r="C257" s="80"/>
      <c r="F257" s="80"/>
      <c r="K257" s="80"/>
      <c r="L257" s="80"/>
      <c r="P257" s="80"/>
      <c r="Q257" s="80"/>
      <c r="R257" s="80"/>
      <c r="T257" s="85"/>
    </row>
    <row r="258" spans="3:20" s="69" customFormat="1" x14ac:dyDescent="0.25">
      <c r="C258" s="80"/>
      <c r="F258" s="80"/>
      <c r="K258" s="80"/>
      <c r="L258" s="80"/>
      <c r="P258" s="80"/>
      <c r="Q258" s="80"/>
      <c r="R258" s="80"/>
      <c r="T258" s="85"/>
    </row>
    <row r="259" spans="3:20" s="69" customFormat="1" x14ac:dyDescent="0.25">
      <c r="C259" s="80"/>
      <c r="F259" s="80"/>
      <c r="K259" s="80"/>
      <c r="L259" s="80"/>
      <c r="P259" s="80"/>
      <c r="Q259" s="80"/>
      <c r="R259" s="80"/>
      <c r="T259" s="85"/>
    </row>
    <row r="260" spans="3:20" s="69" customFormat="1" x14ac:dyDescent="0.25">
      <c r="C260" s="80"/>
      <c r="F260" s="80"/>
      <c r="K260" s="80"/>
      <c r="L260" s="80"/>
      <c r="P260" s="80"/>
      <c r="Q260" s="80"/>
      <c r="R260" s="80"/>
      <c r="T260" s="85"/>
    </row>
    <row r="261" spans="3:20" s="69" customFormat="1" x14ac:dyDescent="0.25">
      <c r="C261" s="80"/>
      <c r="F261" s="80"/>
      <c r="K261" s="80"/>
      <c r="L261" s="80"/>
      <c r="P261" s="80"/>
      <c r="Q261" s="80"/>
      <c r="R261" s="80"/>
      <c r="T261" s="85"/>
    </row>
    <row r="262" spans="3:20" s="69" customFormat="1" x14ac:dyDescent="0.25">
      <c r="C262" s="80"/>
      <c r="F262" s="80"/>
      <c r="K262" s="80"/>
      <c r="L262" s="80"/>
      <c r="P262" s="80"/>
      <c r="Q262" s="80"/>
      <c r="R262" s="80"/>
      <c r="T262" s="85"/>
    </row>
    <row r="263" spans="3:20" s="69" customFormat="1" x14ac:dyDescent="0.25">
      <c r="C263" s="80"/>
      <c r="F263" s="80"/>
      <c r="K263" s="80"/>
      <c r="L263" s="80"/>
      <c r="P263" s="80"/>
      <c r="Q263" s="80"/>
      <c r="R263" s="80"/>
      <c r="T263" s="85"/>
    </row>
    <row r="264" spans="3:20" s="69" customFormat="1" x14ac:dyDescent="0.25">
      <c r="C264" s="80"/>
      <c r="F264" s="80"/>
      <c r="K264" s="80"/>
      <c r="L264" s="80"/>
      <c r="P264" s="80"/>
      <c r="Q264" s="80"/>
      <c r="R264" s="80"/>
      <c r="T264" s="85"/>
    </row>
    <row r="265" spans="3:20" s="69" customFormat="1" x14ac:dyDescent="0.25">
      <c r="C265" s="80"/>
      <c r="F265" s="80"/>
      <c r="K265" s="80"/>
      <c r="L265" s="80"/>
      <c r="P265" s="80"/>
      <c r="Q265" s="80"/>
      <c r="R265" s="80"/>
      <c r="T265" s="85"/>
    </row>
    <row r="266" spans="3:20" s="69" customFormat="1" x14ac:dyDescent="0.25">
      <c r="C266" s="80"/>
      <c r="F266" s="80"/>
      <c r="K266" s="80"/>
      <c r="L266" s="80"/>
      <c r="P266" s="80"/>
      <c r="Q266" s="80"/>
      <c r="R266" s="80"/>
      <c r="T266" s="85"/>
    </row>
    <row r="267" spans="3:20" s="69" customFormat="1" x14ac:dyDescent="0.25">
      <c r="C267" s="80"/>
      <c r="F267" s="80"/>
      <c r="K267" s="80"/>
      <c r="L267" s="80"/>
      <c r="P267" s="80"/>
      <c r="Q267" s="80"/>
      <c r="R267" s="80"/>
      <c r="T267" s="85"/>
    </row>
    <row r="268" spans="3:20" s="69" customFormat="1" x14ac:dyDescent="0.25">
      <c r="C268" s="80"/>
      <c r="F268" s="80"/>
      <c r="K268" s="80"/>
      <c r="L268" s="80"/>
      <c r="P268" s="80"/>
      <c r="Q268" s="80"/>
      <c r="R268" s="80"/>
      <c r="T268" s="85"/>
    </row>
    <row r="269" spans="3:20" s="69" customFormat="1" x14ac:dyDescent="0.25">
      <c r="C269" s="80"/>
      <c r="F269" s="80"/>
      <c r="K269" s="80"/>
      <c r="L269" s="80"/>
      <c r="P269" s="80"/>
      <c r="Q269" s="80"/>
      <c r="R269" s="80"/>
      <c r="T269" s="85"/>
    </row>
    <row r="270" spans="3:20" s="69" customFormat="1" x14ac:dyDescent="0.25">
      <c r="C270" s="80"/>
      <c r="F270" s="80"/>
      <c r="K270" s="80"/>
      <c r="L270" s="80"/>
      <c r="P270" s="80"/>
      <c r="Q270" s="80"/>
      <c r="R270" s="80"/>
      <c r="T270" s="85"/>
    </row>
    <row r="271" spans="3:20" s="69" customFormat="1" x14ac:dyDescent="0.25">
      <c r="C271" s="80"/>
      <c r="F271" s="80"/>
      <c r="K271" s="80"/>
      <c r="L271" s="80"/>
      <c r="P271" s="80"/>
      <c r="Q271" s="80"/>
      <c r="R271" s="80"/>
      <c r="T271" s="85"/>
    </row>
    <row r="272" spans="3:20" s="69" customFormat="1" x14ac:dyDescent="0.25">
      <c r="C272" s="80"/>
      <c r="F272" s="80"/>
      <c r="K272" s="80"/>
      <c r="L272" s="80"/>
      <c r="P272" s="80"/>
      <c r="Q272" s="80"/>
      <c r="R272" s="80"/>
      <c r="T272" s="85"/>
    </row>
    <row r="273" spans="3:20" s="69" customFormat="1" x14ac:dyDescent="0.25">
      <c r="C273" s="80"/>
      <c r="F273" s="80"/>
      <c r="K273" s="80"/>
      <c r="L273" s="80"/>
      <c r="P273" s="80"/>
      <c r="Q273" s="80"/>
      <c r="R273" s="80"/>
      <c r="T273" s="85"/>
    </row>
    <row r="274" spans="3:20" s="69" customFormat="1" x14ac:dyDescent="0.25">
      <c r="C274" s="80"/>
      <c r="F274" s="80"/>
      <c r="K274" s="80"/>
      <c r="L274" s="80"/>
      <c r="P274" s="80"/>
      <c r="Q274" s="80"/>
      <c r="R274" s="80"/>
      <c r="T274" s="85"/>
    </row>
    <row r="275" spans="3:20" s="69" customFormat="1" x14ac:dyDescent="0.25">
      <c r="C275" s="80"/>
      <c r="F275" s="80"/>
      <c r="K275" s="80"/>
      <c r="L275" s="80"/>
      <c r="P275" s="80"/>
      <c r="Q275" s="80"/>
      <c r="R275" s="80"/>
      <c r="T275" s="85"/>
    </row>
    <row r="276" spans="3:20" s="69" customFormat="1" x14ac:dyDescent="0.25">
      <c r="C276" s="80"/>
      <c r="F276" s="80"/>
      <c r="K276" s="80"/>
      <c r="L276" s="80"/>
      <c r="P276" s="80"/>
      <c r="Q276" s="80"/>
      <c r="R276" s="80"/>
      <c r="T276" s="85"/>
    </row>
    <row r="277" spans="3:20" s="69" customFormat="1" x14ac:dyDescent="0.25">
      <c r="C277" s="80"/>
      <c r="F277" s="80"/>
      <c r="K277" s="80"/>
      <c r="L277" s="80"/>
      <c r="P277" s="80"/>
      <c r="Q277" s="80"/>
      <c r="R277" s="80"/>
      <c r="T277" s="85"/>
    </row>
    <row r="278" spans="3:20" s="69" customFormat="1" x14ac:dyDescent="0.25">
      <c r="C278" s="80"/>
      <c r="F278" s="80"/>
      <c r="K278" s="80"/>
      <c r="L278" s="80"/>
      <c r="P278" s="80"/>
      <c r="Q278" s="80"/>
      <c r="R278" s="80"/>
      <c r="T278" s="85"/>
    </row>
    <row r="279" spans="3:20" s="69" customFormat="1" x14ac:dyDescent="0.25">
      <c r="C279" s="80"/>
      <c r="F279" s="80"/>
      <c r="K279" s="80"/>
      <c r="L279" s="80"/>
      <c r="P279" s="80"/>
      <c r="Q279" s="80"/>
      <c r="R279" s="80"/>
      <c r="T279" s="85"/>
    </row>
    <row r="280" spans="3:20" s="69" customFormat="1" x14ac:dyDescent="0.25">
      <c r="C280" s="80"/>
      <c r="F280" s="80"/>
      <c r="K280" s="80"/>
      <c r="L280" s="80"/>
      <c r="P280" s="80"/>
      <c r="Q280" s="80"/>
      <c r="R280" s="80"/>
      <c r="T280" s="85"/>
    </row>
    <row r="281" spans="3:20" s="69" customFormat="1" x14ac:dyDescent="0.25">
      <c r="C281" s="80"/>
      <c r="F281" s="80"/>
      <c r="K281" s="80"/>
      <c r="L281" s="80"/>
      <c r="P281" s="80"/>
      <c r="Q281" s="80"/>
      <c r="R281" s="80"/>
      <c r="T281" s="85"/>
    </row>
    <row r="282" spans="3:20" s="69" customFormat="1" x14ac:dyDescent="0.25">
      <c r="C282" s="80"/>
      <c r="F282" s="80"/>
      <c r="K282" s="80"/>
      <c r="L282" s="80"/>
      <c r="P282" s="80"/>
      <c r="Q282" s="80"/>
      <c r="R282" s="80"/>
      <c r="T282" s="85"/>
    </row>
    <row r="283" spans="3:20" s="69" customFormat="1" x14ac:dyDescent="0.25">
      <c r="C283" s="80"/>
      <c r="F283" s="80"/>
      <c r="K283" s="80"/>
      <c r="L283" s="80"/>
      <c r="P283" s="80"/>
      <c r="Q283" s="80"/>
      <c r="R283" s="80"/>
      <c r="T283" s="85"/>
    </row>
    <row r="284" spans="3:20" s="69" customFormat="1" x14ac:dyDescent="0.25">
      <c r="C284" s="80"/>
      <c r="F284" s="80"/>
      <c r="K284" s="80"/>
      <c r="L284" s="80"/>
      <c r="P284" s="80"/>
      <c r="Q284" s="80"/>
      <c r="R284" s="80"/>
      <c r="T284" s="85"/>
    </row>
    <row r="285" spans="3:20" s="69" customFormat="1" x14ac:dyDescent="0.25">
      <c r="C285" s="80"/>
      <c r="F285" s="80"/>
      <c r="K285" s="80"/>
      <c r="L285" s="80"/>
      <c r="P285" s="80"/>
      <c r="Q285" s="80"/>
      <c r="R285" s="80"/>
      <c r="T285" s="85"/>
    </row>
    <row r="286" spans="3:20" s="69" customFormat="1" x14ac:dyDescent="0.25">
      <c r="C286" s="80"/>
      <c r="F286" s="80"/>
      <c r="K286" s="80"/>
      <c r="L286" s="80"/>
      <c r="P286" s="80"/>
      <c r="Q286" s="80"/>
      <c r="R286" s="80"/>
      <c r="T286" s="85"/>
    </row>
    <row r="287" spans="3:20" s="69" customFormat="1" x14ac:dyDescent="0.25">
      <c r="C287" s="80"/>
      <c r="F287" s="80"/>
      <c r="K287" s="80"/>
      <c r="L287" s="80"/>
      <c r="P287" s="80"/>
      <c r="Q287" s="80"/>
      <c r="R287" s="80"/>
      <c r="T287" s="85"/>
    </row>
    <row r="288" spans="3:20" s="69" customFormat="1" x14ac:dyDescent="0.25">
      <c r="C288" s="80"/>
      <c r="F288" s="80"/>
      <c r="K288" s="80"/>
      <c r="L288" s="80"/>
      <c r="P288" s="80"/>
      <c r="Q288" s="80"/>
      <c r="R288" s="80"/>
      <c r="T288" s="85"/>
    </row>
    <row r="289" spans="3:20" s="69" customFormat="1" x14ac:dyDescent="0.25">
      <c r="C289" s="80"/>
      <c r="F289" s="80"/>
      <c r="K289" s="80"/>
      <c r="L289" s="80"/>
      <c r="P289" s="80"/>
      <c r="Q289" s="80"/>
      <c r="R289" s="80"/>
      <c r="T289" s="85"/>
    </row>
    <row r="290" spans="3:20" s="69" customFormat="1" x14ac:dyDescent="0.25">
      <c r="C290" s="80"/>
      <c r="F290" s="80"/>
      <c r="K290" s="80"/>
      <c r="L290" s="80"/>
      <c r="P290" s="80"/>
      <c r="Q290" s="80"/>
      <c r="R290" s="80"/>
      <c r="T290" s="85"/>
    </row>
    <row r="291" spans="3:20" s="69" customFormat="1" x14ac:dyDescent="0.25">
      <c r="C291" s="80"/>
      <c r="F291" s="80"/>
      <c r="K291" s="80"/>
      <c r="L291" s="80"/>
      <c r="P291" s="80"/>
      <c r="Q291" s="80"/>
      <c r="R291" s="80"/>
      <c r="T291" s="85"/>
    </row>
    <row r="292" spans="3:20" s="69" customFormat="1" x14ac:dyDescent="0.25">
      <c r="C292" s="80"/>
      <c r="F292" s="80"/>
      <c r="K292" s="80"/>
      <c r="L292" s="80"/>
      <c r="P292" s="80"/>
      <c r="Q292" s="80"/>
      <c r="R292" s="80"/>
      <c r="T292" s="85"/>
    </row>
    <row r="293" spans="3:20" s="69" customFormat="1" x14ac:dyDescent="0.25">
      <c r="C293" s="80"/>
      <c r="F293" s="80"/>
      <c r="K293" s="80"/>
      <c r="L293" s="80"/>
      <c r="P293" s="80"/>
      <c r="Q293" s="80"/>
      <c r="R293" s="80"/>
      <c r="T293" s="85"/>
    </row>
    <row r="294" spans="3:20" s="69" customFormat="1" x14ac:dyDescent="0.25">
      <c r="C294" s="80"/>
      <c r="F294" s="80"/>
      <c r="K294" s="80"/>
      <c r="L294" s="80"/>
      <c r="P294" s="80"/>
      <c r="Q294" s="80"/>
      <c r="R294" s="80"/>
      <c r="T294" s="85"/>
    </row>
    <row r="295" spans="3:20" s="69" customFormat="1" x14ac:dyDescent="0.25">
      <c r="C295" s="80"/>
      <c r="F295" s="80"/>
      <c r="K295" s="80"/>
      <c r="L295" s="80"/>
      <c r="P295" s="80"/>
      <c r="Q295" s="80"/>
      <c r="R295" s="80"/>
      <c r="T295" s="85"/>
    </row>
    <row r="296" spans="3:20" s="69" customFormat="1" x14ac:dyDescent="0.25">
      <c r="C296" s="80"/>
      <c r="F296" s="80"/>
      <c r="K296" s="80"/>
      <c r="L296" s="80"/>
      <c r="P296" s="80"/>
      <c r="Q296" s="80"/>
      <c r="R296" s="80"/>
      <c r="T296" s="85"/>
    </row>
    <row r="297" spans="3:20" s="69" customFormat="1" x14ac:dyDescent="0.25">
      <c r="C297" s="80"/>
      <c r="F297" s="80"/>
      <c r="K297" s="80"/>
      <c r="L297" s="80"/>
      <c r="P297" s="80"/>
      <c r="Q297" s="80"/>
      <c r="R297" s="80"/>
      <c r="T297" s="85"/>
    </row>
    <row r="298" spans="3:20" s="69" customFormat="1" x14ac:dyDescent="0.25">
      <c r="C298" s="80"/>
      <c r="F298" s="80"/>
      <c r="K298" s="80"/>
      <c r="L298" s="80"/>
      <c r="P298" s="80"/>
      <c r="Q298" s="80"/>
      <c r="R298" s="80"/>
      <c r="T298" s="85"/>
    </row>
    <row r="299" spans="3:20" s="69" customFormat="1" x14ac:dyDescent="0.25">
      <c r="C299" s="80"/>
      <c r="F299" s="80"/>
      <c r="K299" s="80"/>
      <c r="L299" s="80"/>
      <c r="P299" s="80"/>
      <c r="Q299" s="80"/>
      <c r="R299" s="80"/>
      <c r="T299" s="85"/>
    </row>
    <row r="300" spans="3:20" s="69" customFormat="1" x14ac:dyDescent="0.25">
      <c r="C300" s="80"/>
      <c r="F300" s="80"/>
      <c r="K300" s="80"/>
      <c r="L300" s="80"/>
      <c r="P300" s="80"/>
      <c r="Q300" s="80"/>
      <c r="R300" s="80"/>
      <c r="T300" s="85"/>
    </row>
    <row r="301" spans="3:20" s="69" customFormat="1" x14ac:dyDescent="0.25">
      <c r="C301" s="80"/>
      <c r="F301" s="80"/>
      <c r="K301" s="80"/>
      <c r="L301" s="80"/>
      <c r="P301" s="80"/>
      <c r="Q301" s="80"/>
      <c r="R301" s="80"/>
      <c r="T301" s="85"/>
    </row>
    <row r="302" spans="3:20" s="69" customFormat="1" x14ac:dyDescent="0.25">
      <c r="C302" s="80"/>
      <c r="F302" s="80"/>
      <c r="K302" s="80"/>
      <c r="L302" s="80"/>
      <c r="P302" s="80"/>
      <c r="Q302" s="80"/>
      <c r="R302" s="80"/>
      <c r="T302" s="85"/>
    </row>
    <row r="303" spans="3:20" s="69" customFormat="1" x14ac:dyDescent="0.25">
      <c r="C303" s="80"/>
      <c r="F303" s="80"/>
      <c r="K303" s="80"/>
      <c r="L303" s="80"/>
      <c r="P303" s="80"/>
      <c r="Q303" s="80"/>
      <c r="R303" s="80"/>
      <c r="T303" s="85"/>
    </row>
    <row r="304" spans="3:20" s="69" customFormat="1" x14ac:dyDescent="0.25">
      <c r="C304" s="80"/>
      <c r="F304" s="80"/>
      <c r="K304" s="80"/>
      <c r="L304" s="80"/>
      <c r="P304" s="80"/>
      <c r="Q304" s="80"/>
      <c r="R304" s="80"/>
      <c r="T304" s="85"/>
    </row>
    <row r="305" spans="3:20" s="69" customFormat="1" x14ac:dyDescent="0.25">
      <c r="C305" s="80"/>
      <c r="F305" s="80"/>
      <c r="K305" s="80"/>
      <c r="L305" s="80"/>
      <c r="P305" s="80"/>
      <c r="Q305" s="80"/>
      <c r="R305" s="80"/>
      <c r="T305" s="85"/>
    </row>
    <row r="306" spans="3:20" s="69" customFormat="1" x14ac:dyDescent="0.25">
      <c r="C306" s="80"/>
      <c r="F306" s="80"/>
      <c r="K306" s="80"/>
      <c r="L306" s="80"/>
      <c r="P306" s="80"/>
      <c r="Q306" s="80"/>
      <c r="R306" s="80"/>
      <c r="T306" s="85"/>
    </row>
    <row r="307" spans="3:20" s="69" customFormat="1" x14ac:dyDescent="0.25">
      <c r="C307" s="80"/>
      <c r="F307" s="80"/>
      <c r="K307" s="80"/>
      <c r="L307" s="80"/>
      <c r="P307" s="80"/>
      <c r="Q307" s="80"/>
      <c r="R307" s="80"/>
      <c r="T307" s="85"/>
    </row>
    <row r="308" spans="3:20" s="69" customFormat="1" x14ac:dyDescent="0.25">
      <c r="C308" s="80"/>
      <c r="F308" s="80"/>
      <c r="K308" s="80"/>
      <c r="L308" s="80"/>
      <c r="P308" s="80"/>
      <c r="Q308" s="80"/>
      <c r="R308" s="80"/>
      <c r="T308" s="85"/>
    </row>
    <row r="309" spans="3:20" s="69" customFormat="1" x14ac:dyDescent="0.25">
      <c r="C309" s="80"/>
      <c r="F309" s="80"/>
      <c r="K309" s="80"/>
      <c r="L309" s="80"/>
      <c r="P309" s="80"/>
      <c r="Q309" s="80"/>
      <c r="R309" s="80"/>
      <c r="T309" s="85"/>
    </row>
    <row r="310" spans="3:20" s="69" customFormat="1" x14ac:dyDescent="0.25">
      <c r="C310" s="80"/>
      <c r="F310" s="80"/>
      <c r="K310" s="80"/>
      <c r="L310" s="80"/>
      <c r="P310" s="80"/>
      <c r="Q310" s="80"/>
      <c r="R310" s="80"/>
      <c r="T310" s="85"/>
    </row>
    <row r="311" spans="3:20" s="69" customFormat="1" x14ac:dyDescent="0.25">
      <c r="C311" s="80"/>
      <c r="F311" s="80"/>
      <c r="K311" s="80"/>
      <c r="L311" s="80"/>
      <c r="P311" s="80"/>
      <c r="Q311" s="80"/>
      <c r="R311" s="80"/>
      <c r="T311" s="85"/>
    </row>
    <row r="312" spans="3:20" s="69" customFormat="1" x14ac:dyDescent="0.25">
      <c r="C312" s="80"/>
      <c r="F312" s="80"/>
      <c r="K312" s="80"/>
      <c r="L312" s="80"/>
      <c r="P312" s="80"/>
      <c r="Q312" s="80"/>
      <c r="R312" s="80"/>
      <c r="T312" s="85"/>
    </row>
    <row r="313" spans="3:20" s="69" customFormat="1" x14ac:dyDescent="0.25">
      <c r="C313" s="80"/>
      <c r="F313" s="80"/>
      <c r="K313" s="80"/>
      <c r="L313" s="80"/>
      <c r="P313" s="80"/>
      <c r="Q313" s="80"/>
      <c r="R313" s="80"/>
      <c r="T313" s="85"/>
    </row>
    <row r="314" spans="3:20" s="69" customFormat="1" x14ac:dyDescent="0.25">
      <c r="C314" s="80"/>
      <c r="F314" s="80"/>
      <c r="K314" s="80"/>
      <c r="L314" s="80"/>
      <c r="P314" s="80"/>
      <c r="Q314" s="80"/>
      <c r="R314" s="80"/>
      <c r="T314" s="85"/>
    </row>
    <row r="315" spans="3:20" s="69" customFormat="1" x14ac:dyDescent="0.25">
      <c r="C315" s="80"/>
      <c r="F315" s="80"/>
      <c r="K315" s="80"/>
      <c r="L315" s="80"/>
      <c r="P315" s="80"/>
      <c r="Q315" s="80"/>
      <c r="R315" s="80"/>
      <c r="T315" s="85"/>
    </row>
    <row r="316" spans="3:20" s="69" customFormat="1" x14ac:dyDescent="0.25">
      <c r="C316" s="80"/>
      <c r="F316" s="80"/>
      <c r="K316" s="80"/>
      <c r="L316" s="80"/>
      <c r="P316" s="80"/>
      <c r="Q316" s="80"/>
      <c r="R316" s="80"/>
      <c r="T316" s="85"/>
    </row>
    <row r="317" spans="3:20" s="69" customFormat="1" x14ac:dyDescent="0.25">
      <c r="C317" s="80"/>
      <c r="F317" s="80"/>
      <c r="K317" s="80"/>
      <c r="L317" s="80"/>
      <c r="P317" s="80"/>
      <c r="Q317" s="80"/>
      <c r="R317" s="80"/>
      <c r="T317" s="85"/>
    </row>
    <row r="318" spans="3:20" s="69" customFormat="1" x14ac:dyDescent="0.25">
      <c r="C318" s="80"/>
      <c r="F318" s="80"/>
      <c r="K318" s="80"/>
      <c r="L318" s="80"/>
      <c r="P318" s="80"/>
      <c r="Q318" s="80"/>
      <c r="R318" s="80"/>
      <c r="T318" s="85"/>
    </row>
    <row r="319" spans="3:20" s="69" customFormat="1" x14ac:dyDescent="0.25">
      <c r="C319" s="80"/>
      <c r="F319" s="80"/>
      <c r="K319" s="80"/>
      <c r="L319" s="80"/>
      <c r="P319" s="80"/>
      <c r="Q319" s="80"/>
      <c r="R319" s="80"/>
      <c r="T319" s="85"/>
    </row>
    <row r="320" spans="3:20" s="69" customFormat="1" x14ac:dyDescent="0.25">
      <c r="C320" s="80"/>
      <c r="F320" s="80"/>
      <c r="K320" s="80"/>
      <c r="L320" s="80"/>
      <c r="P320" s="80"/>
      <c r="Q320" s="80"/>
      <c r="R320" s="80"/>
      <c r="T320" s="85"/>
    </row>
    <row r="321" spans="3:20" s="69" customFormat="1" x14ac:dyDescent="0.25">
      <c r="C321" s="80"/>
      <c r="F321" s="80"/>
      <c r="K321" s="80"/>
      <c r="L321" s="80"/>
      <c r="P321" s="80"/>
      <c r="Q321" s="80"/>
      <c r="R321" s="80"/>
      <c r="T321" s="85"/>
    </row>
    <row r="322" spans="3:20" s="69" customFormat="1" x14ac:dyDescent="0.25">
      <c r="C322" s="80"/>
      <c r="F322" s="80"/>
      <c r="K322" s="80"/>
      <c r="L322" s="80"/>
      <c r="P322" s="80"/>
      <c r="Q322" s="80"/>
      <c r="R322" s="80"/>
      <c r="T322" s="85"/>
    </row>
    <row r="323" spans="3:20" s="69" customFormat="1" x14ac:dyDescent="0.25">
      <c r="C323" s="80"/>
      <c r="F323" s="80"/>
      <c r="K323" s="80"/>
      <c r="L323" s="80"/>
      <c r="P323" s="80"/>
      <c r="Q323" s="80"/>
      <c r="R323" s="80"/>
      <c r="T323" s="85"/>
    </row>
    <row r="324" spans="3:20" s="69" customFormat="1" x14ac:dyDescent="0.25">
      <c r="C324" s="80"/>
      <c r="F324" s="80"/>
      <c r="K324" s="80"/>
      <c r="L324" s="80"/>
      <c r="P324" s="80"/>
      <c r="Q324" s="80"/>
      <c r="R324" s="80"/>
      <c r="T324" s="85"/>
    </row>
    <row r="325" spans="3:20" s="69" customFormat="1" x14ac:dyDescent="0.25">
      <c r="C325" s="80"/>
      <c r="F325" s="80"/>
      <c r="K325" s="80"/>
      <c r="L325" s="80"/>
      <c r="P325" s="80"/>
      <c r="Q325" s="80"/>
      <c r="R325" s="80"/>
      <c r="T325" s="85"/>
    </row>
    <row r="326" spans="3:20" s="69" customFormat="1" x14ac:dyDescent="0.25">
      <c r="C326" s="80"/>
      <c r="F326" s="80"/>
      <c r="K326" s="80"/>
      <c r="L326" s="80"/>
      <c r="P326" s="80"/>
      <c r="Q326" s="80"/>
      <c r="R326" s="80"/>
      <c r="T326" s="85"/>
    </row>
    <row r="327" spans="3:20" s="69" customFormat="1" x14ac:dyDescent="0.25">
      <c r="C327" s="80"/>
      <c r="F327" s="80"/>
      <c r="K327" s="80"/>
      <c r="L327" s="80"/>
      <c r="P327" s="80"/>
      <c r="Q327" s="80"/>
      <c r="R327" s="80"/>
      <c r="T327" s="85"/>
    </row>
    <row r="328" spans="3:20" s="69" customFormat="1" x14ac:dyDescent="0.25">
      <c r="C328" s="80"/>
      <c r="F328" s="80"/>
      <c r="K328" s="80"/>
      <c r="L328" s="80"/>
      <c r="P328" s="80"/>
      <c r="Q328" s="80"/>
      <c r="R328" s="80"/>
      <c r="T328" s="85"/>
    </row>
    <row r="329" spans="3:20" s="69" customFormat="1" x14ac:dyDescent="0.25">
      <c r="C329" s="80"/>
      <c r="F329" s="80"/>
      <c r="K329" s="80"/>
      <c r="L329" s="80"/>
      <c r="P329" s="80"/>
      <c r="Q329" s="80"/>
      <c r="R329" s="80"/>
      <c r="T329" s="85"/>
    </row>
    <row r="330" spans="3:20" s="69" customFormat="1" x14ac:dyDescent="0.25">
      <c r="C330" s="80"/>
      <c r="F330" s="80"/>
      <c r="K330" s="80"/>
      <c r="L330" s="80"/>
      <c r="P330" s="80"/>
      <c r="Q330" s="80"/>
      <c r="R330" s="80"/>
      <c r="T330" s="85"/>
    </row>
    <row r="331" spans="3:20" s="69" customFormat="1" x14ac:dyDescent="0.25">
      <c r="C331" s="80"/>
      <c r="F331" s="80"/>
      <c r="K331" s="80"/>
      <c r="L331" s="80"/>
      <c r="P331" s="80"/>
      <c r="Q331" s="80"/>
      <c r="R331" s="80"/>
      <c r="T331" s="85"/>
    </row>
    <row r="332" spans="3:20" s="69" customFormat="1" x14ac:dyDescent="0.25">
      <c r="C332" s="80"/>
      <c r="F332" s="80"/>
      <c r="K332" s="80"/>
      <c r="L332" s="80"/>
      <c r="P332" s="80"/>
      <c r="Q332" s="80"/>
      <c r="R332" s="80"/>
      <c r="T332" s="85"/>
    </row>
    <row r="333" spans="3:20" s="69" customFormat="1" x14ac:dyDescent="0.25">
      <c r="C333" s="80"/>
      <c r="F333" s="80"/>
      <c r="K333" s="80"/>
      <c r="L333" s="80"/>
      <c r="P333" s="80"/>
      <c r="Q333" s="80"/>
      <c r="R333" s="80"/>
      <c r="T333" s="85"/>
    </row>
    <row r="334" spans="3:20" s="69" customFormat="1" x14ac:dyDescent="0.25">
      <c r="C334" s="80"/>
      <c r="F334" s="80"/>
      <c r="K334" s="80"/>
      <c r="L334" s="80"/>
      <c r="P334" s="80"/>
      <c r="Q334" s="80"/>
      <c r="R334" s="80"/>
      <c r="T334" s="85"/>
    </row>
    <row r="335" spans="3:20" s="69" customFormat="1" x14ac:dyDescent="0.25">
      <c r="C335" s="80"/>
      <c r="F335" s="80"/>
      <c r="K335" s="80"/>
      <c r="L335" s="80"/>
      <c r="P335" s="80"/>
      <c r="Q335" s="80"/>
      <c r="R335" s="80"/>
      <c r="T335" s="85"/>
    </row>
    <row r="336" spans="3:20" s="69" customFormat="1" x14ac:dyDescent="0.25">
      <c r="C336" s="80"/>
      <c r="F336" s="80"/>
      <c r="K336" s="80"/>
      <c r="L336" s="80"/>
      <c r="P336" s="80"/>
      <c r="Q336" s="80"/>
      <c r="R336" s="80"/>
      <c r="T336" s="85"/>
    </row>
    <row r="337" spans="3:20" s="69" customFormat="1" x14ac:dyDescent="0.25">
      <c r="C337" s="80"/>
      <c r="F337" s="80"/>
      <c r="K337" s="80"/>
      <c r="L337" s="80"/>
      <c r="P337" s="80"/>
      <c r="Q337" s="80"/>
      <c r="R337" s="80"/>
      <c r="T337" s="85"/>
    </row>
    <row r="338" spans="3:20" s="69" customFormat="1" x14ac:dyDescent="0.25">
      <c r="C338" s="80"/>
      <c r="F338" s="80"/>
      <c r="K338" s="80"/>
      <c r="L338" s="80"/>
      <c r="P338" s="80"/>
      <c r="Q338" s="80"/>
      <c r="R338" s="80"/>
      <c r="T338" s="85"/>
    </row>
    <row r="339" spans="3:20" s="69" customFormat="1" x14ac:dyDescent="0.25">
      <c r="C339" s="80"/>
      <c r="F339" s="80"/>
      <c r="K339" s="80"/>
      <c r="L339" s="80"/>
      <c r="P339" s="80"/>
      <c r="Q339" s="80"/>
      <c r="R339" s="80"/>
      <c r="T339" s="85"/>
    </row>
    <row r="340" spans="3:20" s="69" customFormat="1" x14ac:dyDescent="0.25">
      <c r="C340" s="80"/>
      <c r="F340" s="80"/>
      <c r="K340" s="80"/>
      <c r="L340" s="80"/>
      <c r="P340" s="80"/>
      <c r="Q340" s="80"/>
      <c r="R340" s="80"/>
      <c r="T340" s="85"/>
    </row>
    <row r="341" spans="3:20" s="69" customFormat="1" x14ac:dyDescent="0.25">
      <c r="C341" s="80"/>
      <c r="F341" s="80"/>
      <c r="K341" s="80"/>
      <c r="L341" s="80"/>
      <c r="P341" s="80"/>
      <c r="Q341" s="80"/>
      <c r="R341" s="80"/>
      <c r="T341" s="85"/>
    </row>
    <row r="342" spans="3:20" s="69" customFormat="1" x14ac:dyDescent="0.25">
      <c r="C342" s="80"/>
      <c r="F342" s="80"/>
      <c r="K342" s="80"/>
      <c r="L342" s="80"/>
      <c r="P342" s="80"/>
      <c r="Q342" s="80"/>
      <c r="R342" s="80"/>
      <c r="T342" s="85"/>
    </row>
    <row r="343" spans="3:20" s="69" customFormat="1" x14ac:dyDescent="0.25">
      <c r="C343" s="80"/>
      <c r="F343" s="80"/>
      <c r="K343" s="80"/>
      <c r="L343" s="80"/>
      <c r="P343" s="80"/>
      <c r="Q343" s="80"/>
      <c r="R343" s="80"/>
      <c r="T343" s="85"/>
    </row>
    <row r="344" spans="3:20" s="69" customFormat="1" x14ac:dyDescent="0.25">
      <c r="C344" s="80"/>
      <c r="F344" s="80"/>
      <c r="K344" s="80"/>
      <c r="L344" s="80"/>
      <c r="P344" s="80"/>
      <c r="Q344" s="80"/>
      <c r="R344" s="80"/>
      <c r="T344" s="85"/>
    </row>
    <row r="345" spans="3:20" s="69" customFormat="1" x14ac:dyDescent="0.25">
      <c r="C345" s="80"/>
      <c r="F345" s="80"/>
      <c r="K345" s="80"/>
      <c r="L345" s="80"/>
      <c r="P345" s="80"/>
      <c r="Q345" s="80"/>
      <c r="R345" s="80"/>
      <c r="T345" s="85"/>
    </row>
    <row r="346" spans="3:20" s="69" customFormat="1" x14ac:dyDescent="0.25">
      <c r="C346" s="80"/>
      <c r="F346" s="80"/>
      <c r="K346" s="80"/>
      <c r="L346" s="80"/>
      <c r="P346" s="80"/>
      <c r="Q346" s="80"/>
      <c r="R346" s="80"/>
      <c r="T346" s="85"/>
    </row>
    <row r="347" spans="3:20" s="69" customFormat="1" x14ac:dyDescent="0.25">
      <c r="C347" s="80"/>
      <c r="F347" s="80"/>
      <c r="K347" s="80"/>
      <c r="L347" s="80"/>
      <c r="P347" s="80"/>
      <c r="Q347" s="80"/>
      <c r="R347" s="80"/>
      <c r="T347" s="85"/>
    </row>
    <row r="348" spans="3:20" s="69" customFormat="1" x14ac:dyDescent="0.25">
      <c r="C348" s="80"/>
      <c r="F348" s="80"/>
      <c r="K348" s="80"/>
      <c r="L348" s="80"/>
      <c r="P348" s="80"/>
      <c r="Q348" s="80"/>
      <c r="R348" s="80"/>
      <c r="T348" s="85"/>
    </row>
    <row r="349" spans="3:20" s="69" customFormat="1" x14ac:dyDescent="0.25">
      <c r="C349" s="80"/>
      <c r="F349" s="80"/>
      <c r="K349" s="80"/>
      <c r="L349" s="80"/>
      <c r="P349" s="80"/>
      <c r="Q349" s="80"/>
      <c r="R349" s="80"/>
      <c r="T349" s="85"/>
    </row>
    <row r="350" spans="3:20" s="69" customFormat="1" x14ac:dyDescent="0.25">
      <c r="C350" s="80"/>
      <c r="F350" s="80"/>
      <c r="K350" s="80"/>
      <c r="L350" s="80"/>
      <c r="P350" s="80"/>
      <c r="Q350" s="80"/>
      <c r="R350" s="80"/>
      <c r="T350" s="85"/>
    </row>
    <row r="351" spans="3:20" s="69" customFormat="1" x14ac:dyDescent="0.25">
      <c r="C351" s="80"/>
      <c r="F351" s="80"/>
      <c r="K351" s="80"/>
      <c r="L351" s="80"/>
      <c r="P351" s="80"/>
      <c r="Q351" s="80"/>
      <c r="R351" s="80"/>
      <c r="T351" s="85"/>
    </row>
    <row r="352" spans="3:20" s="69" customFormat="1" x14ac:dyDescent="0.25">
      <c r="C352" s="80"/>
      <c r="F352" s="80"/>
      <c r="K352" s="80"/>
      <c r="L352" s="80"/>
      <c r="P352" s="80"/>
      <c r="Q352" s="80"/>
      <c r="R352" s="80"/>
      <c r="T352" s="85"/>
    </row>
    <row r="353" spans="3:20" s="69" customFormat="1" x14ac:dyDescent="0.25">
      <c r="C353" s="80"/>
      <c r="F353" s="80"/>
      <c r="K353" s="80"/>
      <c r="L353" s="80"/>
      <c r="P353" s="80"/>
      <c r="Q353" s="80"/>
      <c r="R353" s="80"/>
      <c r="T353" s="85"/>
    </row>
    <row r="354" spans="3:20" s="69" customFormat="1" x14ac:dyDescent="0.25">
      <c r="C354" s="80"/>
      <c r="F354" s="80"/>
      <c r="K354" s="80"/>
      <c r="L354" s="80"/>
      <c r="P354" s="80"/>
      <c r="Q354" s="80"/>
      <c r="R354" s="80"/>
      <c r="T354" s="85"/>
    </row>
    <row r="355" spans="3:20" s="69" customFormat="1" x14ac:dyDescent="0.25">
      <c r="C355" s="80"/>
      <c r="F355" s="80"/>
      <c r="K355" s="80"/>
      <c r="L355" s="80"/>
      <c r="P355" s="80"/>
      <c r="Q355" s="80"/>
      <c r="R355" s="80"/>
      <c r="T355" s="85"/>
    </row>
    <row r="356" spans="3:20" s="69" customFormat="1" x14ac:dyDescent="0.25">
      <c r="C356" s="80"/>
      <c r="F356" s="80"/>
      <c r="K356" s="80"/>
      <c r="L356" s="80"/>
      <c r="P356" s="80"/>
      <c r="Q356" s="80"/>
      <c r="R356" s="80"/>
      <c r="T356" s="85"/>
    </row>
    <row r="357" spans="3:20" s="69" customFormat="1" x14ac:dyDescent="0.25">
      <c r="C357" s="80"/>
      <c r="F357" s="80"/>
      <c r="K357" s="80"/>
      <c r="L357" s="80"/>
      <c r="P357" s="80"/>
      <c r="Q357" s="80"/>
      <c r="R357" s="80"/>
      <c r="T357" s="85"/>
    </row>
    <row r="358" spans="3:20" s="69" customFormat="1" x14ac:dyDescent="0.25">
      <c r="C358" s="80"/>
      <c r="F358" s="80"/>
      <c r="K358" s="80"/>
      <c r="L358" s="80"/>
      <c r="P358" s="80"/>
      <c r="Q358" s="80"/>
      <c r="R358" s="80"/>
      <c r="T358" s="85"/>
    </row>
    <row r="359" spans="3:20" s="69" customFormat="1" x14ac:dyDescent="0.25">
      <c r="C359" s="80"/>
      <c r="F359" s="80"/>
      <c r="K359" s="80"/>
      <c r="L359" s="80"/>
      <c r="P359" s="80"/>
      <c r="Q359" s="80"/>
      <c r="R359" s="80"/>
      <c r="T359" s="85"/>
    </row>
    <row r="360" spans="3:20" s="69" customFormat="1" x14ac:dyDescent="0.25">
      <c r="C360" s="80"/>
      <c r="F360" s="80"/>
      <c r="K360" s="80"/>
      <c r="L360" s="80"/>
      <c r="P360" s="80"/>
      <c r="Q360" s="80"/>
      <c r="R360" s="80"/>
      <c r="T360" s="85"/>
    </row>
    <row r="361" spans="3:20" s="69" customFormat="1" x14ac:dyDescent="0.25">
      <c r="C361" s="80"/>
      <c r="F361" s="80"/>
      <c r="K361" s="80"/>
      <c r="L361" s="80"/>
      <c r="P361" s="80"/>
      <c r="Q361" s="80"/>
      <c r="R361" s="80"/>
      <c r="T361" s="85"/>
    </row>
    <row r="362" spans="3:20" s="69" customFormat="1" x14ac:dyDescent="0.25">
      <c r="C362" s="80"/>
      <c r="F362" s="80"/>
      <c r="K362" s="80"/>
      <c r="L362" s="80"/>
      <c r="P362" s="80"/>
      <c r="Q362" s="80"/>
      <c r="R362" s="80"/>
      <c r="T362" s="85"/>
    </row>
    <row r="363" spans="3:20" s="69" customFormat="1" x14ac:dyDescent="0.25">
      <c r="C363" s="80"/>
      <c r="F363" s="80"/>
      <c r="K363" s="80"/>
      <c r="L363" s="80"/>
      <c r="P363" s="80"/>
      <c r="Q363" s="80"/>
      <c r="R363" s="80"/>
      <c r="T363" s="85"/>
    </row>
    <row r="364" spans="3:20" s="69" customFormat="1" x14ac:dyDescent="0.25">
      <c r="C364" s="80"/>
      <c r="F364" s="80"/>
      <c r="K364" s="80"/>
      <c r="L364" s="80"/>
      <c r="P364" s="80"/>
      <c r="Q364" s="80"/>
      <c r="R364" s="80"/>
      <c r="T364" s="85"/>
    </row>
    <row r="365" spans="3:20" s="69" customFormat="1" x14ac:dyDescent="0.25">
      <c r="C365" s="80"/>
      <c r="F365" s="80"/>
      <c r="K365" s="80"/>
      <c r="L365" s="80"/>
      <c r="P365" s="80"/>
      <c r="Q365" s="80"/>
      <c r="R365" s="80"/>
      <c r="T365" s="85"/>
    </row>
    <row r="366" spans="3:20" s="69" customFormat="1" x14ac:dyDescent="0.25">
      <c r="C366" s="80"/>
      <c r="F366" s="80"/>
      <c r="K366" s="80"/>
      <c r="L366" s="80"/>
      <c r="P366" s="80"/>
      <c r="Q366" s="80"/>
      <c r="R366" s="80"/>
      <c r="T366" s="85"/>
    </row>
    <row r="367" spans="3:20" s="69" customFormat="1" x14ac:dyDescent="0.25">
      <c r="C367" s="80"/>
      <c r="F367" s="80"/>
      <c r="K367" s="80"/>
      <c r="L367" s="80"/>
      <c r="P367" s="80"/>
      <c r="Q367" s="80"/>
      <c r="R367" s="80"/>
      <c r="T367" s="85"/>
    </row>
    <row r="368" spans="3:20" s="69" customFormat="1" x14ac:dyDescent="0.25">
      <c r="C368" s="80"/>
      <c r="F368" s="80"/>
      <c r="K368" s="80"/>
      <c r="L368" s="80"/>
      <c r="P368" s="80"/>
      <c r="Q368" s="80"/>
      <c r="R368" s="80"/>
      <c r="T368" s="85"/>
    </row>
    <row r="369" spans="3:20" s="69" customFormat="1" x14ac:dyDescent="0.25">
      <c r="C369" s="80"/>
      <c r="F369" s="80"/>
      <c r="K369" s="80"/>
      <c r="L369" s="80"/>
      <c r="P369" s="80"/>
      <c r="Q369" s="80"/>
      <c r="R369" s="80"/>
      <c r="T369" s="85"/>
    </row>
    <row r="370" spans="3:20" s="69" customFormat="1" x14ac:dyDescent="0.25">
      <c r="C370" s="80"/>
      <c r="F370" s="80"/>
      <c r="K370" s="80"/>
      <c r="L370" s="80"/>
      <c r="P370" s="80"/>
      <c r="Q370" s="80"/>
      <c r="R370" s="80"/>
      <c r="T370" s="85"/>
    </row>
    <row r="371" spans="3:20" s="69" customFormat="1" x14ac:dyDescent="0.25">
      <c r="C371" s="80"/>
      <c r="F371" s="80"/>
      <c r="K371" s="80"/>
      <c r="L371" s="80"/>
      <c r="P371" s="80"/>
      <c r="Q371" s="80"/>
      <c r="R371" s="80"/>
      <c r="T371" s="85"/>
    </row>
    <row r="372" spans="3:20" s="69" customFormat="1" x14ac:dyDescent="0.25">
      <c r="C372" s="80"/>
      <c r="F372" s="80"/>
      <c r="K372" s="80"/>
      <c r="L372" s="80"/>
      <c r="P372" s="80"/>
      <c r="Q372" s="80"/>
      <c r="R372" s="80"/>
      <c r="T372" s="85"/>
    </row>
    <row r="373" spans="3:20" s="69" customFormat="1" x14ac:dyDescent="0.25">
      <c r="C373" s="80"/>
      <c r="F373" s="80"/>
      <c r="K373" s="80"/>
      <c r="L373" s="80"/>
      <c r="P373" s="80"/>
      <c r="Q373" s="80"/>
      <c r="R373" s="80"/>
      <c r="T373" s="85"/>
    </row>
    <row r="374" spans="3:20" s="69" customFormat="1" x14ac:dyDescent="0.25">
      <c r="C374" s="80"/>
      <c r="F374" s="80"/>
      <c r="K374" s="80"/>
      <c r="L374" s="80"/>
      <c r="P374" s="80"/>
      <c r="Q374" s="80"/>
      <c r="R374" s="80"/>
      <c r="T374" s="85"/>
    </row>
    <row r="375" spans="3:20" s="69" customFormat="1" x14ac:dyDescent="0.25">
      <c r="C375" s="80"/>
      <c r="F375" s="80"/>
      <c r="K375" s="80"/>
      <c r="L375" s="80"/>
      <c r="P375" s="80"/>
      <c r="Q375" s="80"/>
      <c r="R375" s="80"/>
      <c r="T375" s="85"/>
    </row>
    <row r="376" spans="3:20" s="69" customFormat="1" x14ac:dyDescent="0.25">
      <c r="C376" s="80"/>
      <c r="F376" s="80"/>
      <c r="K376" s="80"/>
      <c r="L376" s="80"/>
      <c r="P376" s="80"/>
      <c r="Q376" s="80"/>
      <c r="R376" s="80"/>
      <c r="T376" s="85"/>
    </row>
    <row r="377" spans="3:20" s="69" customFormat="1" x14ac:dyDescent="0.25">
      <c r="C377" s="80"/>
      <c r="F377" s="80"/>
      <c r="K377" s="80"/>
      <c r="L377" s="80"/>
      <c r="P377" s="80"/>
      <c r="Q377" s="80"/>
      <c r="R377" s="80"/>
      <c r="T377" s="85"/>
    </row>
    <row r="378" spans="3:20" s="69" customFormat="1" x14ac:dyDescent="0.25">
      <c r="C378" s="80"/>
      <c r="F378" s="80"/>
      <c r="K378" s="80"/>
      <c r="L378" s="80"/>
      <c r="P378" s="80"/>
      <c r="Q378" s="80"/>
      <c r="R378" s="80"/>
      <c r="T378" s="85"/>
    </row>
    <row r="379" spans="3:20" s="69" customFormat="1" x14ac:dyDescent="0.25">
      <c r="C379" s="80"/>
      <c r="F379" s="80"/>
      <c r="K379" s="80"/>
      <c r="L379" s="80"/>
      <c r="P379" s="80"/>
      <c r="Q379" s="80"/>
      <c r="R379" s="80"/>
      <c r="T379" s="85"/>
    </row>
    <row r="380" spans="3:20" s="69" customFormat="1" x14ac:dyDescent="0.25">
      <c r="C380" s="80"/>
      <c r="F380" s="80"/>
      <c r="K380" s="80"/>
      <c r="L380" s="80"/>
      <c r="P380" s="80"/>
      <c r="Q380" s="80"/>
      <c r="R380" s="80"/>
      <c r="T380" s="85"/>
    </row>
    <row r="381" spans="3:20" s="69" customFormat="1" x14ac:dyDescent="0.25">
      <c r="C381" s="80"/>
      <c r="F381" s="80"/>
      <c r="K381" s="80"/>
      <c r="L381" s="80"/>
      <c r="P381" s="80"/>
      <c r="Q381" s="80"/>
      <c r="R381" s="80"/>
      <c r="T381" s="85"/>
    </row>
    <row r="382" spans="3:20" s="69" customFormat="1" x14ac:dyDescent="0.25">
      <c r="C382" s="80"/>
      <c r="F382" s="80"/>
      <c r="K382" s="80"/>
      <c r="L382" s="80"/>
      <c r="P382" s="80"/>
      <c r="Q382" s="80"/>
      <c r="R382" s="80"/>
      <c r="T382" s="85"/>
    </row>
    <row r="383" spans="3:20" s="69" customFormat="1" x14ac:dyDescent="0.25">
      <c r="C383" s="80"/>
      <c r="F383" s="80"/>
      <c r="K383" s="80"/>
      <c r="L383" s="80"/>
      <c r="P383" s="80"/>
      <c r="Q383" s="80"/>
      <c r="R383" s="80"/>
      <c r="T383" s="85"/>
    </row>
    <row r="384" spans="3:20" s="69" customFormat="1" x14ac:dyDescent="0.25">
      <c r="C384" s="80"/>
      <c r="F384" s="80"/>
      <c r="K384" s="80"/>
      <c r="L384" s="80"/>
      <c r="P384" s="80"/>
      <c r="Q384" s="80"/>
      <c r="R384" s="80"/>
      <c r="T384" s="85"/>
    </row>
    <row r="385" spans="3:20" s="69" customFormat="1" x14ac:dyDescent="0.25">
      <c r="C385" s="80"/>
      <c r="F385" s="80"/>
      <c r="K385" s="80"/>
      <c r="L385" s="80"/>
      <c r="P385" s="80"/>
      <c r="Q385" s="80"/>
      <c r="R385" s="80"/>
      <c r="T385" s="85"/>
    </row>
    <row r="386" spans="3:20" s="69" customFormat="1" x14ac:dyDescent="0.25">
      <c r="C386" s="80"/>
      <c r="F386" s="80"/>
      <c r="K386" s="80"/>
      <c r="L386" s="80"/>
      <c r="P386" s="80"/>
      <c r="Q386" s="80"/>
      <c r="R386" s="80"/>
      <c r="T386" s="85"/>
    </row>
    <row r="387" spans="3:20" s="69" customFormat="1" x14ac:dyDescent="0.25">
      <c r="C387" s="80"/>
      <c r="F387" s="80"/>
      <c r="K387" s="80"/>
      <c r="L387" s="80"/>
      <c r="P387" s="80"/>
      <c r="Q387" s="80"/>
      <c r="R387" s="80"/>
      <c r="T387" s="85"/>
    </row>
    <row r="388" spans="3:20" s="69" customFormat="1" x14ac:dyDescent="0.25">
      <c r="C388" s="80"/>
      <c r="F388" s="80"/>
      <c r="K388" s="80"/>
      <c r="L388" s="80"/>
      <c r="P388" s="80"/>
      <c r="Q388" s="80"/>
      <c r="R388" s="80"/>
      <c r="T388" s="85"/>
    </row>
    <row r="389" spans="3:20" s="69" customFormat="1" x14ac:dyDescent="0.25">
      <c r="C389" s="80"/>
      <c r="F389" s="80"/>
      <c r="K389" s="80"/>
      <c r="L389" s="80"/>
      <c r="P389" s="80"/>
      <c r="Q389" s="80"/>
      <c r="R389" s="80"/>
      <c r="T389" s="85"/>
    </row>
    <row r="390" spans="3:20" s="69" customFormat="1" x14ac:dyDescent="0.25">
      <c r="C390" s="80"/>
      <c r="F390" s="80"/>
      <c r="K390" s="80"/>
      <c r="L390" s="80"/>
      <c r="P390" s="80"/>
      <c r="Q390" s="80"/>
      <c r="R390" s="80"/>
      <c r="T390" s="85"/>
    </row>
    <row r="391" spans="3:20" s="69" customFormat="1" x14ac:dyDescent="0.25">
      <c r="C391" s="80"/>
      <c r="F391" s="80"/>
      <c r="K391" s="80"/>
      <c r="L391" s="80"/>
      <c r="P391" s="80"/>
      <c r="Q391" s="80"/>
      <c r="R391" s="80"/>
      <c r="T391" s="85"/>
    </row>
    <row r="392" spans="3:20" s="69" customFormat="1" x14ac:dyDescent="0.25">
      <c r="C392" s="80"/>
      <c r="F392" s="80"/>
      <c r="K392" s="80"/>
      <c r="L392" s="80"/>
      <c r="P392" s="80"/>
      <c r="Q392" s="80"/>
      <c r="R392" s="80"/>
      <c r="T392" s="85"/>
    </row>
    <row r="393" spans="3:20" s="69" customFormat="1" x14ac:dyDescent="0.25">
      <c r="C393" s="80"/>
      <c r="F393" s="80"/>
      <c r="K393" s="80"/>
      <c r="L393" s="80"/>
      <c r="P393" s="80"/>
      <c r="Q393" s="80"/>
      <c r="R393" s="80"/>
      <c r="T393" s="85"/>
    </row>
    <row r="394" spans="3:20" s="69" customFormat="1" x14ac:dyDescent="0.25">
      <c r="C394" s="80"/>
      <c r="F394" s="80"/>
      <c r="K394" s="80"/>
      <c r="L394" s="80"/>
      <c r="P394" s="80"/>
      <c r="Q394" s="80"/>
      <c r="R394" s="80"/>
      <c r="T394" s="85"/>
    </row>
    <row r="395" spans="3:20" s="69" customFormat="1" x14ac:dyDescent="0.25">
      <c r="C395" s="80"/>
      <c r="F395" s="80"/>
      <c r="K395" s="80"/>
      <c r="L395" s="80"/>
      <c r="P395" s="80"/>
      <c r="Q395" s="80"/>
      <c r="R395" s="80"/>
      <c r="T395" s="85"/>
    </row>
    <row r="396" spans="3:20" s="69" customFormat="1" x14ac:dyDescent="0.25">
      <c r="C396" s="80"/>
      <c r="F396" s="80"/>
      <c r="K396" s="80"/>
      <c r="L396" s="80"/>
      <c r="P396" s="80"/>
      <c r="Q396" s="80"/>
      <c r="R396" s="80"/>
      <c r="T396" s="85"/>
    </row>
    <row r="397" spans="3:20" s="69" customFormat="1" x14ac:dyDescent="0.25">
      <c r="C397" s="80"/>
      <c r="F397" s="80"/>
      <c r="K397" s="80"/>
      <c r="L397" s="80"/>
      <c r="P397" s="80"/>
      <c r="Q397" s="80"/>
      <c r="R397" s="80"/>
      <c r="T397" s="85"/>
    </row>
    <row r="398" spans="3:20" s="69" customFormat="1" x14ac:dyDescent="0.25">
      <c r="C398" s="80"/>
      <c r="F398" s="80"/>
      <c r="K398" s="80"/>
      <c r="L398" s="80"/>
      <c r="P398" s="80"/>
      <c r="Q398" s="80"/>
      <c r="R398" s="80"/>
      <c r="T398" s="85"/>
    </row>
    <row r="399" spans="3:20" s="69" customFormat="1" x14ac:dyDescent="0.25">
      <c r="C399" s="80"/>
      <c r="F399" s="80"/>
      <c r="K399" s="80"/>
      <c r="L399" s="80"/>
      <c r="P399" s="80"/>
      <c r="Q399" s="80"/>
      <c r="R399" s="80"/>
      <c r="T399" s="85"/>
    </row>
    <row r="400" spans="3:20" s="69" customFormat="1" x14ac:dyDescent="0.25">
      <c r="C400" s="80"/>
      <c r="F400" s="80"/>
      <c r="K400" s="80"/>
      <c r="L400" s="80"/>
      <c r="P400" s="80"/>
      <c r="Q400" s="80"/>
      <c r="R400" s="80"/>
      <c r="T400" s="85"/>
    </row>
    <row r="401" spans="3:20" s="69" customFormat="1" x14ac:dyDescent="0.25">
      <c r="C401" s="80"/>
      <c r="F401" s="80"/>
      <c r="K401" s="80"/>
      <c r="L401" s="80"/>
      <c r="P401" s="80"/>
      <c r="Q401" s="80"/>
      <c r="R401" s="80"/>
      <c r="T401" s="85"/>
    </row>
    <row r="402" spans="3:20" s="69" customFormat="1" x14ac:dyDescent="0.25">
      <c r="C402" s="80"/>
      <c r="F402" s="80"/>
      <c r="K402" s="80"/>
      <c r="L402" s="80"/>
      <c r="P402" s="80"/>
      <c r="Q402" s="80"/>
      <c r="R402" s="80"/>
      <c r="T402" s="85"/>
    </row>
    <row r="403" spans="3:20" s="69" customFormat="1" x14ac:dyDescent="0.25">
      <c r="C403" s="80"/>
      <c r="F403" s="80"/>
      <c r="K403" s="80"/>
      <c r="L403" s="80"/>
      <c r="P403" s="80"/>
      <c r="Q403" s="80"/>
      <c r="R403" s="80"/>
      <c r="T403" s="85"/>
    </row>
    <row r="404" spans="3:20" s="69" customFormat="1" x14ac:dyDescent="0.25">
      <c r="C404" s="80"/>
      <c r="F404" s="80"/>
      <c r="K404" s="80"/>
      <c r="L404" s="80"/>
      <c r="P404" s="80"/>
      <c r="Q404" s="80"/>
      <c r="R404" s="80"/>
      <c r="T404" s="85"/>
    </row>
    <row r="405" spans="3:20" s="69" customFormat="1" x14ac:dyDescent="0.25">
      <c r="C405" s="80"/>
      <c r="F405" s="80"/>
      <c r="K405" s="80"/>
      <c r="L405" s="80"/>
      <c r="P405" s="80"/>
      <c r="Q405" s="80"/>
      <c r="R405" s="80"/>
      <c r="T405" s="85"/>
    </row>
    <row r="406" spans="3:20" s="69" customFormat="1" x14ac:dyDescent="0.25">
      <c r="C406" s="80"/>
      <c r="F406" s="80"/>
      <c r="K406" s="80"/>
      <c r="L406" s="80"/>
      <c r="P406" s="80"/>
      <c r="Q406" s="80"/>
      <c r="R406" s="80"/>
      <c r="T406" s="85"/>
    </row>
    <row r="407" spans="3:20" s="69" customFormat="1" x14ac:dyDescent="0.25">
      <c r="C407" s="80"/>
      <c r="F407" s="80"/>
      <c r="K407" s="80"/>
      <c r="L407" s="80"/>
      <c r="P407" s="80"/>
      <c r="Q407" s="80"/>
      <c r="R407" s="80"/>
      <c r="T407" s="85"/>
    </row>
    <row r="408" spans="3:20" s="69" customFormat="1" x14ac:dyDescent="0.25">
      <c r="C408" s="80"/>
      <c r="F408" s="80"/>
      <c r="K408" s="80"/>
      <c r="L408" s="80"/>
      <c r="P408" s="80"/>
      <c r="Q408" s="80"/>
      <c r="R408" s="80"/>
      <c r="T408" s="85"/>
    </row>
    <row r="409" spans="3:20" s="69" customFormat="1" x14ac:dyDescent="0.25">
      <c r="C409" s="80"/>
      <c r="F409" s="80"/>
      <c r="K409" s="80"/>
      <c r="L409" s="80"/>
      <c r="P409" s="80"/>
      <c r="Q409" s="80"/>
      <c r="R409" s="80"/>
      <c r="T409" s="85"/>
    </row>
    <row r="410" spans="3:20" s="69" customFormat="1" x14ac:dyDescent="0.25">
      <c r="C410" s="80"/>
      <c r="F410" s="80"/>
      <c r="K410" s="80"/>
      <c r="L410" s="80"/>
      <c r="P410" s="80"/>
      <c r="Q410" s="80"/>
      <c r="R410" s="80"/>
      <c r="T410" s="85"/>
    </row>
    <row r="411" spans="3:20" s="69" customFormat="1" x14ac:dyDescent="0.25">
      <c r="C411" s="80"/>
      <c r="F411" s="80"/>
      <c r="K411" s="80"/>
      <c r="L411" s="80"/>
      <c r="P411" s="80"/>
      <c r="Q411" s="80"/>
      <c r="R411" s="80"/>
      <c r="T411" s="85"/>
    </row>
    <row r="412" spans="3:20" s="69" customFormat="1" x14ac:dyDescent="0.25">
      <c r="C412" s="80"/>
      <c r="F412" s="80"/>
      <c r="K412" s="80"/>
      <c r="L412" s="80"/>
      <c r="P412" s="80"/>
      <c r="Q412" s="80"/>
      <c r="R412" s="80"/>
      <c r="T412" s="85"/>
    </row>
    <row r="413" spans="3:20" s="69" customFormat="1" x14ac:dyDescent="0.25">
      <c r="C413" s="80"/>
      <c r="F413" s="80"/>
      <c r="K413" s="80"/>
      <c r="L413" s="80"/>
      <c r="P413" s="80"/>
      <c r="Q413" s="80"/>
      <c r="R413" s="80"/>
      <c r="T413" s="85"/>
    </row>
    <row r="414" spans="3:20" s="69" customFormat="1" x14ac:dyDescent="0.25">
      <c r="C414" s="80"/>
      <c r="F414" s="80"/>
      <c r="K414" s="80"/>
      <c r="L414" s="80"/>
      <c r="P414" s="80"/>
      <c r="Q414" s="80"/>
      <c r="R414" s="80"/>
      <c r="T414" s="85"/>
    </row>
    <row r="415" spans="3:20" s="69" customFormat="1" x14ac:dyDescent="0.25">
      <c r="C415" s="80"/>
      <c r="F415" s="80"/>
      <c r="K415" s="80"/>
      <c r="L415" s="80"/>
      <c r="P415" s="80"/>
      <c r="Q415" s="80"/>
      <c r="R415" s="80"/>
      <c r="T415" s="85"/>
    </row>
    <row r="416" spans="3:20" s="69" customFormat="1" x14ac:dyDescent="0.25">
      <c r="C416" s="80"/>
      <c r="F416" s="80"/>
      <c r="K416" s="80"/>
      <c r="L416" s="80"/>
      <c r="P416" s="80"/>
      <c r="Q416" s="80"/>
      <c r="R416" s="80"/>
      <c r="T416" s="85"/>
    </row>
    <row r="417" spans="3:20" s="69" customFormat="1" x14ac:dyDescent="0.25">
      <c r="C417" s="80"/>
      <c r="F417" s="80"/>
      <c r="K417" s="80"/>
      <c r="L417" s="80"/>
      <c r="P417" s="80"/>
      <c r="Q417" s="80"/>
      <c r="R417" s="80"/>
      <c r="T417" s="85"/>
    </row>
    <row r="418" spans="3:20" s="69" customFormat="1" x14ac:dyDescent="0.25">
      <c r="C418" s="80"/>
      <c r="F418" s="80"/>
      <c r="K418" s="80"/>
      <c r="L418" s="80"/>
      <c r="P418" s="80"/>
      <c r="Q418" s="80"/>
      <c r="R418" s="80"/>
      <c r="T418" s="85"/>
    </row>
    <row r="419" spans="3:20" s="69" customFormat="1" x14ac:dyDescent="0.25">
      <c r="C419" s="80"/>
      <c r="F419" s="80"/>
      <c r="K419" s="80"/>
      <c r="L419" s="80"/>
      <c r="P419" s="80"/>
      <c r="Q419" s="80"/>
      <c r="R419" s="80"/>
      <c r="T419" s="85"/>
    </row>
    <row r="420" spans="3:20" s="69" customFormat="1" x14ac:dyDescent="0.25">
      <c r="C420" s="80"/>
      <c r="F420" s="80"/>
      <c r="K420" s="80"/>
      <c r="L420" s="80"/>
      <c r="P420" s="80"/>
      <c r="Q420" s="80"/>
      <c r="R420" s="80"/>
      <c r="T420" s="85"/>
    </row>
    <row r="421" spans="3:20" s="69" customFormat="1" x14ac:dyDescent="0.25">
      <c r="C421" s="80"/>
      <c r="F421" s="80"/>
      <c r="K421" s="80"/>
      <c r="L421" s="80"/>
      <c r="P421" s="80"/>
      <c r="Q421" s="80"/>
      <c r="R421" s="80"/>
      <c r="T421" s="85"/>
    </row>
    <row r="422" spans="3:20" s="69" customFormat="1" x14ac:dyDescent="0.25">
      <c r="C422" s="80"/>
      <c r="F422" s="80"/>
      <c r="K422" s="80"/>
      <c r="L422" s="80"/>
      <c r="P422" s="80"/>
      <c r="Q422" s="80"/>
      <c r="R422" s="80"/>
      <c r="T422" s="85"/>
    </row>
    <row r="423" spans="3:20" s="69" customFormat="1" x14ac:dyDescent="0.25">
      <c r="C423" s="80"/>
      <c r="F423" s="80"/>
      <c r="K423" s="80"/>
      <c r="L423" s="80"/>
      <c r="P423" s="80"/>
      <c r="Q423" s="80"/>
      <c r="R423" s="80"/>
      <c r="T423" s="85"/>
    </row>
    <row r="424" spans="3:20" s="69" customFormat="1" x14ac:dyDescent="0.25">
      <c r="C424" s="80"/>
      <c r="F424" s="80"/>
      <c r="K424" s="80"/>
      <c r="L424" s="80"/>
      <c r="P424" s="80"/>
      <c r="Q424" s="80"/>
      <c r="R424" s="80"/>
      <c r="T424" s="85"/>
    </row>
    <row r="425" spans="3:20" s="69" customFormat="1" x14ac:dyDescent="0.25">
      <c r="C425" s="80"/>
      <c r="F425" s="80"/>
      <c r="K425" s="80"/>
      <c r="L425" s="80"/>
      <c r="P425" s="80"/>
      <c r="Q425" s="80"/>
      <c r="R425" s="80"/>
      <c r="T425" s="85"/>
    </row>
    <row r="426" spans="3:20" s="69" customFormat="1" x14ac:dyDescent="0.25">
      <c r="C426" s="80"/>
      <c r="F426" s="80"/>
      <c r="K426" s="80"/>
      <c r="L426" s="80"/>
      <c r="P426" s="80"/>
      <c r="Q426" s="80"/>
      <c r="R426" s="80"/>
      <c r="T426" s="85"/>
    </row>
    <row r="427" spans="3:20" s="69" customFormat="1" x14ac:dyDescent="0.25">
      <c r="C427" s="80"/>
      <c r="F427" s="80"/>
      <c r="K427" s="80"/>
      <c r="L427" s="80"/>
      <c r="P427" s="80"/>
      <c r="Q427" s="80"/>
      <c r="R427" s="80"/>
      <c r="T427" s="85"/>
    </row>
    <row r="428" spans="3:20" s="69" customFormat="1" x14ac:dyDescent="0.25">
      <c r="C428" s="80"/>
      <c r="F428" s="80"/>
      <c r="K428" s="80"/>
      <c r="L428" s="80"/>
      <c r="P428" s="80"/>
      <c r="Q428" s="80"/>
      <c r="R428" s="80"/>
      <c r="T428" s="85"/>
    </row>
    <row r="429" spans="3:20" s="69" customFormat="1" x14ac:dyDescent="0.25">
      <c r="C429" s="80"/>
      <c r="F429" s="80"/>
      <c r="K429" s="80"/>
      <c r="L429" s="80"/>
      <c r="P429" s="80"/>
      <c r="Q429" s="80"/>
      <c r="R429" s="80"/>
      <c r="T429" s="85"/>
    </row>
    <row r="430" spans="3:20" s="69" customFormat="1" x14ac:dyDescent="0.25">
      <c r="C430" s="80"/>
      <c r="F430" s="80"/>
      <c r="K430" s="80"/>
      <c r="L430" s="80"/>
      <c r="P430" s="80"/>
      <c r="Q430" s="80"/>
      <c r="R430" s="80"/>
      <c r="T430" s="85"/>
    </row>
    <row r="431" spans="3:20" s="69" customFormat="1" x14ac:dyDescent="0.25">
      <c r="C431" s="80"/>
      <c r="F431" s="80"/>
      <c r="K431" s="80"/>
      <c r="L431" s="80"/>
      <c r="P431" s="80"/>
      <c r="Q431" s="80"/>
      <c r="R431" s="80"/>
      <c r="T431" s="85"/>
    </row>
    <row r="432" spans="3:20" s="69" customFormat="1" x14ac:dyDescent="0.25">
      <c r="C432" s="80"/>
      <c r="F432" s="80"/>
      <c r="K432" s="80"/>
      <c r="L432" s="80"/>
      <c r="P432" s="80"/>
      <c r="Q432" s="80"/>
      <c r="R432" s="80"/>
      <c r="T432" s="85"/>
    </row>
    <row r="433" spans="3:20" s="69" customFormat="1" x14ac:dyDescent="0.25">
      <c r="C433" s="80"/>
      <c r="F433" s="80"/>
      <c r="K433" s="80"/>
      <c r="L433" s="80"/>
      <c r="P433" s="80"/>
      <c r="Q433" s="80"/>
      <c r="R433" s="80"/>
      <c r="T433" s="85"/>
    </row>
    <row r="434" spans="3:20" s="69" customFormat="1" x14ac:dyDescent="0.25">
      <c r="C434" s="80"/>
      <c r="F434" s="80"/>
      <c r="K434" s="80"/>
      <c r="L434" s="80"/>
      <c r="P434" s="80"/>
      <c r="Q434" s="80"/>
      <c r="R434" s="80"/>
      <c r="T434" s="85"/>
    </row>
    <row r="435" spans="3:20" s="69" customFormat="1" x14ac:dyDescent="0.25">
      <c r="C435" s="80"/>
      <c r="F435" s="80"/>
      <c r="K435" s="80"/>
      <c r="L435" s="80"/>
      <c r="P435" s="80"/>
      <c r="Q435" s="80"/>
      <c r="R435" s="80"/>
      <c r="T435" s="85"/>
    </row>
    <row r="436" spans="3:20" s="69" customFormat="1" x14ac:dyDescent="0.25">
      <c r="C436" s="80"/>
      <c r="F436" s="80"/>
      <c r="K436" s="80"/>
      <c r="L436" s="80"/>
      <c r="P436" s="80"/>
      <c r="Q436" s="80"/>
      <c r="R436" s="80"/>
      <c r="T436" s="85"/>
    </row>
    <row r="437" spans="3:20" s="69" customFormat="1" x14ac:dyDescent="0.25">
      <c r="C437" s="80"/>
      <c r="F437" s="80"/>
      <c r="K437" s="80"/>
      <c r="L437" s="80"/>
      <c r="P437" s="80"/>
      <c r="Q437" s="80"/>
      <c r="R437" s="80"/>
      <c r="T437" s="85"/>
    </row>
    <row r="438" spans="3:20" s="69" customFormat="1" x14ac:dyDescent="0.25">
      <c r="C438" s="80"/>
      <c r="F438" s="80"/>
      <c r="K438" s="80"/>
      <c r="L438" s="80"/>
      <c r="P438" s="80"/>
      <c r="Q438" s="80"/>
      <c r="R438" s="80"/>
      <c r="T438" s="85"/>
    </row>
    <row r="439" spans="3:20" s="69" customFormat="1" x14ac:dyDescent="0.25">
      <c r="C439" s="80"/>
      <c r="F439" s="80"/>
      <c r="K439" s="80"/>
      <c r="L439" s="80"/>
      <c r="P439" s="80"/>
      <c r="Q439" s="80"/>
      <c r="R439" s="80"/>
      <c r="T439" s="85"/>
    </row>
    <row r="440" spans="3:20" s="69" customFormat="1" x14ac:dyDescent="0.25">
      <c r="C440" s="80"/>
      <c r="F440" s="80"/>
      <c r="K440" s="80"/>
      <c r="L440" s="80"/>
      <c r="P440" s="80"/>
      <c r="Q440" s="80"/>
      <c r="R440" s="80"/>
      <c r="T440" s="85"/>
    </row>
    <row r="441" spans="3:20" s="69" customFormat="1" x14ac:dyDescent="0.25">
      <c r="C441" s="80"/>
      <c r="F441" s="80"/>
      <c r="K441" s="80"/>
      <c r="L441" s="80"/>
      <c r="P441" s="80"/>
      <c r="Q441" s="80"/>
      <c r="R441" s="80"/>
      <c r="T441" s="85"/>
    </row>
    <row r="442" spans="3:20" s="69" customFormat="1" x14ac:dyDescent="0.25">
      <c r="C442" s="80"/>
      <c r="F442" s="80"/>
      <c r="K442" s="80"/>
      <c r="L442" s="80"/>
      <c r="P442" s="80"/>
      <c r="Q442" s="80"/>
      <c r="R442" s="80"/>
      <c r="T442" s="85"/>
    </row>
    <row r="443" spans="3:20" s="69" customFormat="1" x14ac:dyDescent="0.25">
      <c r="C443" s="80"/>
      <c r="F443" s="80"/>
      <c r="K443" s="80"/>
      <c r="L443" s="80"/>
      <c r="P443" s="80"/>
      <c r="Q443" s="80"/>
      <c r="R443" s="80"/>
      <c r="T443" s="85"/>
    </row>
    <row r="444" spans="3:20" s="69" customFormat="1" x14ac:dyDescent="0.25">
      <c r="C444" s="80"/>
      <c r="F444" s="80"/>
      <c r="K444" s="80"/>
      <c r="L444" s="80"/>
      <c r="P444" s="80"/>
      <c r="Q444" s="80"/>
      <c r="R444" s="80"/>
      <c r="T444" s="85"/>
    </row>
    <row r="445" spans="3:20" s="69" customFormat="1" x14ac:dyDescent="0.25">
      <c r="C445" s="80"/>
      <c r="F445" s="80"/>
      <c r="K445" s="80"/>
      <c r="L445" s="80"/>
      <c r="P445" s="80"/>
      <c r="Q445" s="80"/>
      <c r="R445" s="80"/>
      <c r="T445" s="85"/>
    </row>
    <row r="446" spans="3:20" s="69" customFormat="1" x14ac:dyDescent="0.25">
      <c r="C446" s="80"/>
      <c r="F446" s="80"/>
      <c r="K446" s="80"/>
      <c r="L446" s="80"/>
      <c r="P446" s="80"/>
      <c r="Q446" s="80"/>
      <c r="R446" s="80"/>
      <c r="T446" s="85"/>
    </row>
    <row r="447" spans="3:20" s="69" customFormat="1" x14ac:dyDescent="0.25">
      <c r="C447" s="80"/>
      <c r="F447" s="80"/>
      <c r="K447" s="80"/>
      <c r="L447" s="80"/>
      <c r="P447" s="80"/>
      <c r="Q447" s="80"/>
      <c r="R447" s="80"/>
      <c r="T447" s="85"/>
    </row>
    <row r="448" spans="3:20" s="69" customFormat="1" x14ac:dyDescent="0.25">
      <c r="C448" s="80"/>
      <c r="F448" s="80"/>
      <c r="K448" s="80"/>
      <c r="L448" s="80"/>
      <c r="P448" s="80"/>
      <c r="Q448" s="80"/>
      <c r="R448" s="80"/>
      <c r="T448" s="85"/>
    </row>
    <row r="449" spans="3:20" s="69" customFormat="1" x14ac:dyDescent="0.25">
      <c r="C449" s="80"/>
      <c r="F449" s="80"/>
      <c r="K449" s="80"/>
      <c r="L449" s="80"/>
      <c r="P449" s="80"/>
      <c r="Q449" s="80"/>
      <c r="R449" s="80"/>
      <c r="T449" s="85"/>
    </row>
    <row r="450" spans="3:20" s="69" customFormat="1" x14ac:dyDescent="0.25">
      <c r="C450" s="80"/>
      <c r="F450" s="80"/>
      <c r="K450" s="80"/>
      <c r="L450" s="80"/>
      <c r="P450" s="80"/>
      <c r="Q450" s="80"/>
      <c r="R450" s="80"/>
      <c r="T450" s="85"/>
    </row>
    <row r="451" spans="3:20" s="69" customFormat="1" x14ac:dyDescent="0.25">
      <c r="C451" s="80"/>
      <c r="F451" s="80"/>
      <c r="K451" s="80"/>
      <c r="L451" s="80"/>
      <c r="P451" s="80"/>
      <c r="Q451" s="80"/>
      <c r="R451" s="80"/>
      <c r="T451" s="85"/>
    </row>
    <row r="452" spans="3:20" s="69" customFormat="1" x14ac:dyDescent="0.25">
      <c r="C452" s="80"/>
      <c r="F452" s="80"/>
      <c r="K452" s="80"/>
      <c r="L452" s="80"/>
      <c r="P452" s="80"/>
      <c r="Q452" s="80"/>
      <c r="R452" s="80"/>
      <c r="T452" s="85"/>
    </row>
    <row r="453" spans="3:20" s="69" customFormat="1" x14ac:dyDescent="0.25">
      <c r="C453" s="80"/>
      <c r="F453" s="80"/>
      <c r="K453" s="80"/>
      <c r="L453" s="80"/>
      <c r="P453" s="80"/>
      <c r="Q453" s="80"/>
      <c r="R453" s="80"/>
      <c r="T453" s="85"/>
    </row>
    <row r="454" spans="3:20" s="69" customFormat="1" x14ac:dyDescent="0.25">
      <c r="C454" s="80"/>
      <c r="F454" s="80"/>
      <c r="K454" s="80"/>
      <c r="L454" s="80"/>
      <c r="P454" s="80"/>
      <c r="Q454" s="80"/>
      <c r="R454" s="80"/>
      <c r="T454" s="85"/>
    </row>
    <row r="455" spans="3:20" s="69" customFormat="1" x14ac:dyDescent="0.25">
      <c r="C455" s="80"/>
      <c r="F455" s="80"/>
      <c r="K455" s="80"/>
      <c r="L455" s="80"/>
      <c r="P455" s="80"/>
      <c r="Q455" s="80"/>
      <c r="R455" s="80"/>
      <c r="T455" s="85"/>
    </row>
    <row r="456" spans="3:20" s="69" customFormat="1" x14ac:dyDescent="0.25">
      <c r="C456" s="80"/>
      <c r="F456" s="80"/>
      <c r="K456" s="80"/>
      <c r="L456" s="80"/>
      <c r="P456" s="80"/>
      <c r="Q456" s="80"/>
      <c r="R456" s="80"/>
      <c r="T456" s="85"/>
    </row>
    <row r="457" spans="3:20" s="69" customFormat="1" x14ac:dyDescent="0.25">
      <c r="C457" s="80"/>
      <c r="F457" s="80"/>
      <c r="K457" s="80"/>
      <c r="L457" s="80"/>
      <c r="P457" s="80"/>
      <c r="Q457" s="80"/>
      <c r="R457" s="80"/>
      <c r="T457" s="85"/>
    </row>
    <row r="458" spans="3:20" s="69" customFormat="1" x14ac:dyDescent="0.25">
      <c r="C458" s="80"/>
      <c r="F458" s="80"/>
      <c r="K458" s="80"/>
      <c r="L458" s="80"/>
      <c r="P458" s="80"/>
      <c r="Q458" s="80"/>
      <c r="R458" s="80"/>
      <c r="T458" s="85"/>
    </row>
    <row r="459" spans="3:20" s="69" customFormat="1" x14ac:dyDescent="0.25">
      <c r="C459" s="80"/>
      <c r="F459" s="80"/>
      <c r="K459" s="80"/>
      <c r="L459" s="80"/>
      <c r="P459" s="80"/>
      <c r="Q459" s="80"/>
      <c r="R459" s="80"/>
      <c r="T459" s="85"/>
    </row>
    <row r="460" spans="3:20" s="69" customFormat="1" x14ac:dyDescent="0.25">
      <c r="C460" s="80"/>
      <c r="F460" s="80"/>
      <c r="K460" s="80"/>
      <c r="L460" s="80"/>
      <c r="P460" s="80"/>
      <c r="Q460" s="80"/>
      <c r="R460" s="80"/>
      <c r="T460" s="85"/>
    </row>
    <row r="461" spans="3:20" s="69" customFormat="1" x14ac:dyDescent="0.25">
      <c r="C461" s="80"/>
      <c r="F461" s="80"/>
      <c r="K461" s="80"/>
      <c r="L461" s="80"/>
      <c r="P461" s="80"/>
      <c r="Q461" s="80"/>
      <c r="R461" s="80"/>
      <c r="T461" s="85"/>
    </row>
    <row r="462" spans="3:20" s="69" customFormat="1" x14ac:dyDescent="0.25">
      <c r="C462" s="80"/>
      <c r="F462" s="80"/>
      <c r="K462" s="80"/>
      <c r="L462" s="80"/>
      <c r="P462" s="80"/>
      <c r="Q462" s="80"/>
      <c r="R462" s="80"/>
      <c r="T462" s="85"/>
    </row>
    <row r="463" spans="3:20" s="69" customFormat="1" x14ac:dyDescent="0.25">
      <c r="C463" s="80"/>
      <c r="F463" s="80"/>
      <c r="K463" s="80"/>
      <c r="L463" s="80"/>
      <c r="P463" s="80"/>
      <c r="Q463" s="80"/>
      <c r="R463" s="80"/>
      <c r="T463" s="85"/>
    </row>
    <row r="464" spans="3:20" s="69" customFormat="1" x14ac:dyDescent="0.25">
      <c r="C464" s="80"/>
      <c r="F464" s="80"/>
      <c r="K464" s="80"/>
      <c r="L464" s="80"/>
      <c r="P464" s="80"/>
      <c r="Q464" s="80"/>
      <c r="R464" s="80"/>
      <c r="T464" s="85"/>
    </row>
    <row r="465" spans="3:20" s="69" customFormat="1" x14ac:dyDescent="0.25">
      <c r="C465" s="80"/>
      <c r="F465" s="80"/>
      <c r="K465" s="80"/>
      <c r="L465" s="80"/>
      <c r="P465" s="80"/>
      <c r="Q465" s="80"/>
      <c r="R465" s="80"/>
      <c r="T465" s="85"/>
    </row>
    <row r="466" spans="3:20" s="69" customFormat="1" x14ac:dyDescent="0.25">
      <c r="C466" s="80"/>
      <c r="F466" s="80"/>
      <c r="K466" s="80"/>
      <c r="L466" s="80"/>
      <c r="P466" s="80"/>
      <c r="Q466" s="80"/>
      <c r="R466" s="80"/>
      <c r="T466" s="85"/>
    </row>
    <row r="467" spans="3:20" s="69" customFormat="1" x14ac:dyDescent="0.25">
      <c r="C467" s="80"/>
      <c r="F467" s="80"/>
      <c r="K467" s="80"/>
      <c r="L467" s="80"/>
      <c r="P467" s="80"/>
      <c r="Q467" s="80"/>
      <c r="R467" s="80"/>
      <c r="T467" s="85"/>
    </row>
    <row r="468" spans="3:20" s="69" customFormat="1" x14ac:dyDescent="0.25">
      <c r="C468" s="80"/>
      <c r="F468" s="80"/>
      <c r="K468" s="80"/>
      <c r="L468" s="80"/>
      <c r="P468" s="80"/>
      <c r="Q468" s="80"/>
      <c r="R468" s="80"/>
      <c r="T468" s="85"/>
    </row>
    <row r="469" spans="3:20" s="69" customFormat="1" x14ac:dyDescent="0.25">
      <c r="C469" s="80"/>
      <c r="F469" s="80"/>
      <c r="K469" s="80"/>
      <c r="L469" s="80"/>
      <c r="P469" s="80"/>
      <c r="Q469" s="80"/>
      <c r="R469" s="80"/>
      <c r="T469" s="85"/>
    </row>
    <row r="470" spans="3:20" s="69" customFormat="1" x14ac:dyDescent="0.25">
      <c r="C470" s="80"/>
      <c r="F470" s="80"/>
      <c r="K470" s="80"/>
      <c r="L470" s="80"/>
      <c r="P470" s="80"/>
      <c r="Q470" s="80"/>
      <c r="R470" s="80"/>
      <c r="T470" s="85"/>
    </row>
    <row r="471" spans="3:20" s="69" customFormat="1" x14ac:dyDescent="0.25">
      <c r="C471" s="80"/>
      <c r="F471" s="80"/>
      <c r="K471" s="80"/>
      <c r="L471" s="80"/>
      <c r="P471" s="80"/>
      <c r="Q471" s="80"/>
      <c r="R471" s="80"/>
      <c r="T471" s="85"/>
    </row>
    <row r="472" spans="3:20" s="69" customFormat="1" x14ac:dyDescent="0.25">
      <c r="C472" s="80"/>
      <c r="F472" s="80"/>
      <c r="K472" s="80"/>
      <c r="L472" s="80"/>
      <c r="P472" s="80"/>
      <c r="Q472" s="80"/>
      <c r="R472" s="80"/>
      <c r="T472" s="85"/>
    </row>
    <row r="473" spans="3:20" s="69" customFormat="1" x14ac:dyDescent="0.25">
      <c r="C473" s="80"/>
      <c r="F473" s="80"/>
      <c r="K473" s="80"/>
      <c r="L473" s="80"/>
      <c r="P473" s="80"/>
      <c r="Q473" s="80"/>
      <c r="R473" s="80"/>
      <c r="T473" s="85"/>
    </row>
    <row r="474" spans="3:20" s="69" customFormat="1" x14ac:dyDescent="0.25">
      <c r="C474" s="80"/>
      <c r="F474" s="80"/>
      <c r="K474" s="80"/>
      <c r="L474" s="80"/>
      <c r="P474" s="80"/>
      <c r="Q474" s="80"/>
      <c r="R474" s="80"/>
      <c r="T474" s="85"/>
    </row>
    <row r="475" spans="3:20" s="69" customFormat="1" x14ac:dyDescent="0.25">
      <c r="C475" s="80"/>
      <c r="F475" s="80"/>
      <c r="K475" s="80"/>
      <c r="L475" s="80"/>
      <c r="P475" s="80"/>
      <c r="Q475" s="80"/>
      <c r="R475" s="80"/>
      <c r="T475" s="85"/>
    </row>
    <row r="476" spans="3:20" s="69" customFormat="1" x14ac:dyDescent="0.25">
      <c r="C476" s="80"/>
      <c r="F476" s="80"/>
      <c r="K476" s="80"/>
      <c r="L476" s="80"/>
      <c r="P476" s="80"/>
      <c r="Q476" s="80"/>
      <c r="R476" s="80"/>
      <c r="T476" s="85"/>
    </row>
    <row r="477" spans="3:20" s="69" customFormat="1" x14ac:dyDescent="0.25">
      <c r="C477" s="80"/>
      <c r="F477" s="80"/>
      <c r="K477" s="80"/>
      <c r="L477" s="80"/>
      <c r="P477" s="80"/>
      <c r="Q477" s="80"/>
      <c r="R477" s="80"/>
      <c r="T477" s="85"/>
    </row>
    <row r="478" spans="3:20" s="69" customFormat="1" x14ac:dyDescent="0.25">
      <c r="C478" s="80"/>
      <c r="F478" s="80"/>
      <c r="K478" s="80"/>
      <c r="L478" s="80"/>
      <c r="P478" s="80"/>
      <c r="Q478" s="80"/>
      <c r="R478" s="80"/>
      <c r="T478" s="85"/>
    </row>
    <row r="479" spans="3:20" s="69" customFormat="1" x14ac:dyDescent="0.25">
      <c r="C479" s="80"/>
      <c r="F479" s="80"/>
      <c r="K479" s="80"/>
      <c r="L479" s="80"/>
      <c r="P479" s="80"/>
      <c r="Q479" s="80"/>
      <c r="R479" s="80"/>
      <c r="T479" s="85"/>
    </row>
    <row r="480" spans="3:20" s="69" customFormat="1" x14ac:dyDescent="0.25">
      <c r="C480" s="80"/>
      <c r="F480" s="80"/>
      <c r="K480" s="80"/>
      <c r="L480" s="80"/>
      <c r="P480" s="80"/>
      <c r="Q480" s="80"/>
      <c r="R480" s="80"/>
      <c r="T480" s="85"/>
    </row>
    <row r="481" spans="3:20" s="69" customFormat="1" x14ac:dyDescent="0.25">
      <c r="C481" s="80"/>
      <c r="F481" s="80"/>
      <c r="K481" s="80"/>
      <c r="L481" s="80"/>
      <c r="P481" s="80"/>
      <c r="Q481" s="80"/>
      <c r="R481" s="80"/>
      <c r="T481" s="85"/>
    </row>
    <row r="482" spans="3:20" s="69" customFormat="1" x14ac:dyDescent="0.25">
      <c r="C482" s="80"/>
      <c r="F482" s="80"/>
      <c r="K482" s="80"/>
      <c r="L482" s="80"/>
      <c r="P482" s="80"/>
      <c r="Q482" s="80"/>
      <c r="R482" s="80"/>
      <c r="T482" s="85"/>
    </row>
    <row r="483" spans="3:20" s="69" customFormat="1" x14ac:dyDescent="0.25">
      <c r="C483" s="80"/>
      <c r="F483" s="80"/>
      <c r="K483" s="80"/>
      <c r="L483" s="80"/>
      <c r="P483" s="80"/>
      <c r="Q483" s="80"/>
      <c r="R483" s="80"/>
      <c r="T483" s="85"/>
    </row>
    <row r="484" spans="3:20" s="69" customFormat="1" x14ac:dyDescent="0.25">
      <c r="C484" s="80"/>
      <c r="F484" s="80"/>
      <c r="K484" s="80"/>
      <c r="L484" s="80"/>
      <c r="P484" s="80"/>
      <c r="Q484" s="80"/>
      <c r="R484" s="80"/>
      <c r="T484" s="85"/>
    </row>
    <row r="485" spans="3:20" s="69" customFormat="1" x14ac:dyDescent="0.25">
      <c r="C485" s="80"/>
      <c r="F485" s="80"/>
      <c r="K485" s="80"/>
      <c r="L485" s="80"/>
      <c r="P485" s="80"/>
      <c r="Q485" s="80"/>
      <c r="R485" s="80"/>
      <c r="T485" s="85"/>
    </row>
    <row r="486" spans="3:20" s="69" customFormat="1" x14ac:dyDescent="0.25">
      <c r="C486" s="80"/>
      <c r="F486" s="80"/>
      <c r="K486" s="80"/>
      <c r="L486" s="80"/>
      <c r="P486" s="80"/>
      <c r="Q486" s="80"/>
      <c r="R486" s="80"/>
      <c r="T486" s="85"/>
    </row>
    <row r="487" spans="3:20" s="69" customFormat="1" x14ac:dyDescent="0.25">
      <c r="C487" s="80"/>
      <c r="F487" s="80"/>
      <c r="K487" s="80"/>
      <c r="L487" s="80"/>
      <c r="P487" s="80"/>
      <c r="Q487" s="80"/>
      <c r="R487" s="80"/>
      <c r="T487" s="85"/>
    </row>
    <row r="488" spans="3:20" s="69" customFormat="1" x14ac:dyDescent="0.25">
      <c r="C488" s="80"/>
      <c r="F488" s="80"/>
      <c r="K488" s="80"/>
      <c r="L488" s="80"/>
      <c r="P488" s="80"/>
      <c r="Q488" s="80"/>
      <c r="R488" s="80"/>
      <c r="T488" s="85"/>
    </row>
    <row r="489" spans="3:20" s="69" customFormat="1" x14ac:dyDescent="0.25">
      <c r="C489" s="80"/>
      <c r="F489" s="80"/>
      <c r="K489" s="80"/>
      <c r="L489" s="80"/>
      <c r="P489" s="80"/>
      <c r="Q489" s="80"/>
      <c r="R489" s="80"/>
      <c r="T489" s="85"/>
    </row>
    <row r="490" spans="3:20" s="69" customFormat="1" x14ac:dyDescent="0.25">
      <c r="C490" s="80"/>
      <c r="F490" s="80"/>
      <c r="K490" s="80"/>
      <c r="L490" s="80"/>
      <c r="P490" s="80"/>
      <c r="Q490" s="80"/>
      <c r="R490" s="80"/>
      <c r="T490" s="85"/>
    </row>
    <row r="491" spans="3:20" s="69" customFormat="1" x14ac:dyDescent="0.25">
      <c r="C491" s="80"/>
      <c r="F491" s="80"/>
      <c r="K491" s="80"/>
      <c r="L491" s="80"/>
      <c r="P491" s="80"/>
      <c r="Q491" s="80"/>
      <c r="R491" s="80"/>
      <c r="T491" s="85"/>
    </row>
    <row r="492" spans="3:20" s="69" customFormat="1" x14ac:dyDescent="0.25">
      <c r="C492" s="80"/>
      <c r="F492" s="80"/>
      <c r="K492" s="80"/>
      <c r="L492" s="80"/>
      <c r="P492" s="80"/>
      <c r="Q492" s="80"/>
      <c r="R492" s="80"/>
      <c r="T492" s="85"/>
    </row>
    <row r="493" spans="3:20" s="69" customFormat="1" x14ac:dyDescent="0.25">
      <c r="C493" s="80"/>
      <c r="F493" s="80"/>
      <c r="K493" s="80"/>
      <c r="L493" s="80"/>
      <c r="P493" s="80"/>
      <c r="Q493" s="80"/>
      <c r="R493" s="80"/>
      <c r="T493" s="85"/>
    </row>
    <row r="494" spans="3:20" s="69" customFormat="1" x14ac:dyDescent="0.25">
      <c r="C494" s="80"/>
      <c r="F494" s="80"/>
      <c r="K494" s="80"/>
      <c r="L494" s="80"/>
      <c r="P494" s="80"/>
      <c r="Q494" s="80"/>
      <c r="R494" s="80"/>
      <c r="T494" s="85"/>
    </row>
    <row r="495" spans="3:20" s="69" customFormat="1" x14ac:dyDescent="0.25">
      <c r="C495" s="80"/>
      <c r="F495" s="80"/>
      <c r="K495" s="80"/>
      <c r="L495" s="80"/>
      <c r="P495" s="80"/>
      <c r="Q495" s="80"/>
      <c r="R495" s="80"/>
      <c r="T495" s="85"/>
    </row>
    <row r="496" spans="3:20" s="69" customFormat="1" x14ac:dyDescent="0.25">
      <c r="C496" s="80"/>
      <c r="F496" s="80"/>
      <c r="K496" s="80"/>
      <c r="L496" s="80"/>
      <c r="P496" s="80"/>
      <c r="Q496" s="80"/>
      <c r="R496" s="80"/>
      <c r="T496" s="85"/>
    </row>
    <row r="497" spans="3:20" s="69" customFormat="1" x14ac:dyDescent="0.25">
      <c r="C497" s="80"/>
      <c r="F497" s="80"/>
      <c r="K497" s="80"/>
      <c r="L497" s="80"/>
      <c r="P497" s="80"/>
      <c r="Q497" s="80"/>
      <c r="R497" s="80"/>
      <c r="T497" s="85"/>
    </row>
    <row r="498" spans="3:20" s="69" customFormat="1" x14ac:dyDescent="0.25">
      <c r="C498" s="80"/>
      <c r="F498" s="80"/>
      <c r="K498" s="80"/>
      <c r="L498" s="80"/>
      <c r="P498" s="80"/>
      <c r="Q498" s="80"/>
      <c r="R498" s="80"/>
      <c r="T498" s="85"/>
    </row>
    <row r="499" spans="3:20" s="69" customFormat="1" x14ac:dyDescent="0.25">
      <c r="C499" s="80"/>
      <c r="F499" s="80"/>
      <c r="K499" s="80"/>
      <c r="L499" s="80"/>
      <c r="P499" s="80"/>
      <c r="Q499" s="80"/>
      <c r="R499" s="80"/>
      <c r="T499" s="85"/>
    </row>
    <row r="500" spans="3:20" s="69" customFormat="1" x14ac:dyDescent="0.25">
      <c r="C500" s="80"/>
      <c r="F500" s="80"/>
      <c r="K500" s="80"/>
      <c r="L500" s="80"/>
      <c r="P500" s="80"/>
      <c r="Q500" s="80"/>
      <c r="R500" s="80"/>
      <c r="T500" s="85"/>
    </row>
    <row r="501" spans="3:20" s="69" customFormat="1" x14ac:dyDescent="0.25">
      <c r="C501" s="80"/>
      <c r="F501" s="80"/>
      <c r="K501" s="80"/>
      <c r="L501" s="80"/>
      <c r="P501" s="80"/>
      <c r="Q501" s="80"/>
      <c r="R501" s="80"/>
      <c r="T501" s="85"/>
    </row>
    <row r="502" spans="3:20" s="69" customFormat="1" x14ac:dyDescent="0.25">
      <c r="C502" s="80"/>
      <c r="F502" s="80"/>
      <c r="K502" s="80"/>
      <c r="L502" s="80"/>
      <c r="P502" s="80"/>
      <c r="Q502" s="80"/>
      <c r="R502" s="80"/>
      <c r="T502" s="85"/>
    </row>
    <row r="503" spans="3:20" s="69" customFormat="1" x14ac:dyDescent="0.25">
      <c r="C503" s="80"/>
      <c r="F503" s="80"/>
      <c r="K503" s="80"/>
      <c r="L503" s="80"/>
      <c r="P503" s="80"/>
      <c r="Q503" s="80"/>
      <c r="R503" s="80"/>
      <c r="T503" s="85"/>
    </row>
    <row r="504" spans="3:20" s="69" customFormat="1" x14ac:dyDescent="0.25">
      <c r="C504" s="80"/>
      <c r="F504" s="80"/>
      <c r="K504" s="80"/>
      <c r="L504" s="80"/>
      <c r="P504" s="80"/>
      <c r="Q504" s="80"/>
      <c r="R504" s="80"/>
      <c r="T504" s="85"/>
    </row>
    <row r="505" spans="3:20" s="69" customFormat="1" x14ac:dyDescent="0.25">
      <c r="C505" s="80"/>
      <c r="F505" s="80"/>
      <c r="K505" s="80"/>
      <c r="L505" s="80"/>
      <c r="P505" s="80"/>
      <c r="Q505" s="80"/>
      <c r="R505" s="80"/>
      <c r="T505" s="85"/>
    </row>
    <row r="506" spans="3:20" s="69" customFormat="1" x14ac:dyDescent="0.25">
      <c r="C506" s="80"/>
      <c r="F506" s="80"/>
      <c r="K506" s="80"/>
      <c r="L506" s="80"/>
      <c r="P506" s="80"/>
      <c r="Q506" s="80"/>
      <c r="R506" s="80"/>
      <c r="T506" s="85"/>
    </row>
    <row r="507" spans="3:20" s="69" customFormat="1" x14ac:dyDescent="0.25">
      <c r="C507" s="80"/>
      <c r="F507" s="80"/>
      <c r="K507" s="80"/>
      <c r="L507" s="80"/>
      <c r="P507" s="80"/>
      <c r="Q507" s="80"/>
      <c r="R507" s="80"/>
      <c r="T507" s="85"/>
    </row>
    <row r="508" spans="3:20" s="69" customFormat="1" x14ac:dyDescent="0.25">
      <c r="C508" s="80"/>
      <c r="F508" s="80"/>
      <c r="K508" s="80"/>
      <c r="L508" s="80"/>
      <c r="P508" s="80"/>
      <c r="Q508" s="80"/>
      <c r="R508" s="80"/>
      <c r="T508" s="85"/>
    </row>
    <row r="509" spans="3:20" s="69" customFormat="1" x14ac:dyDescent="0.25">
      <c r="C509" s="80"/>
      <c r="F509" s="80"/>
      <c r="K509" s="80"/>
      <c r="L509" s="80"/>
      <c r="P509" s="80"/>
      <c r="Q509" s="80"/>
      <c r="R509" s="80"/>
      <c r="T509" s="85"/>
    </row>
    <row r="510" spans="3:20" s="69" customFormat="1" x14ac:dyDescent="0.25">
      <c r="C510" s="80"/>
      <c r="F510" s="80"/>
      <c r="K510" s="80"/>
      <c r="L510" s="80"/>
      <c r="P510" s="80"/>
      <c r="Q510" s="80"/>
      <c r="R510" s="80"/>
      <c r="T510" s="85"/>
    </row>
    <row r="511" spans="3:20" s="69" customFormat="1" x14ac:dyDescent="0.25">
      <c r="C511" s="80"/>
      <c r="F511" s="80"/>
      <c r="K511" s="80"/>
      <c r="L511" s="80"/>
      <c r="P511" s="80"/>
      <c r="Q511" s="80"/>
      <c r="R511" s="80"/>
      <c r="T511" s="85"/>
    </row>
    <row r="512" spans="3:20" s="69" customFormat="1" x14ac:dyDescent="0.25">
      <c r="C512" s="80"/>
      <c r="F512" s="80"/>
      <c r="K512" s="80"/>
      <c r="L512" s="80"/>
      <c r="P512" s="80"/>
      <c r="Q512" s="80"/>
      <c r="R512" s="80"/>
      <c r="T512" s="85"/>
    </row>
    <row r="513" spans="3:20" s="69" customFormat="1" x14ac:dyDescent="0.25">
      <c r="C513" s="80"/>
      <c r="F513" s="80"/>
      <c r="K513" s="80"/>
      <c r="L513" s="80"/>
      <c r="P513" s="80"/>
      <c r="Q513" s="80"/>
      <c r="R513" s="80"/>
      <c r="T513" s="85"/>
    </row>
    <row r="514" spans="3:20" s="69" customFormat="1" x14ac:dyDescent="0.25">
      <c r="C514" s="80"/>
      <c r="F514" s="80"/>
      <c r="K514" s="80"/>
      <c r="L514" s="80"/>
      <c r="P514" s="80"/>
      <c r="Q514" s="80"/>
      <c r="R514" s="80"/>
      <c r="T514" s="85"/>
    </row>
    <row r="515" spans="3:20" s="69" customFormat="1" x14ac:dyDescent="0.25">
      <c r="C515" s="80"/>
      <c r="F515" s="80"/>
      <c r="K515" s="80"/>
      <c r="L515" s="80"/>
      <c r="P515" s="80"/>
      <c r="Q515" s="80"/>
      <c r="R515" s="80"/>
      <c r="T515" s="85"/>
    </row>
    <row r="516" spans="3:20" s="69" customFormat="1" x14ac:dyDescent="0.25">
      <c r="C516" s="80"/>
      <c r="F516" s="80"/>
      <c r="K516" s="80"/>
      <c r="L516" s="80"/>
      <c r="P516" s="80"/>
      <c r="Q516" s="80"/>
      <c r="R516" s="80"/>
      <c r="T516" s="85"/>
    </row>
    <row r="517" spans="3:20" s="69" customFormat="1" x14ac:dyDescent="0.25">
      <c r="C517" s="80"/>
      <c r="F517" s="80"/>
      <c r="K517" s="80"/>
      <c r="L517" s="80"/>
      <c r="P517" s="80"/>
      <c r="Q517" s="80"/>
      <c r="R517" s="80"/>
      <c r="T517" s="85"/>
    </row>
    <row r="518" spans="3:20" s="69" customFormat="1" x14ac:dyDescent="0.25">
      <c r="C518" s="80"/>
      <c r="F518" s="80"/>
      <c r="K518" s="80"/>
      <c r="L518" s="80"/>
      <c r="P518" s="80"/>
      <c r="Q518" s="80"/>
      <c r="R518" s="80"/>
      <c r="T518" s="85"/>
    </row>
    <row r="519" spans="3:20" s="69" customFormat="1" x14ac:dyDescent="0.25">
      <c r="C519" s="80"/>
      <c r="F519" s="80"/>
      <c r="K519" s="80"/>
      <c r="L519" s="80"/>
      <c r="P519" s="80"/>
      <c r="Q519" s="80"/>
      <c r="R519" s="80"/>
      <c r="T519" s="85"/>
    </row>
    <row r="520" spans="3:20" s="69" customFormat="1" x14ac:dyDescent="0.25">
      <c r="C520" s="80"/>
      <c r="F520" s="80"/>
      <c r="K520" s="80"/>
      <c r="L520" s="80"/>
      <c r="P520" s="80"/>
      <c r="Q520" s="80"/>
      <c r="R520" s="80"/>
      <c r="T520" s="85"/>
    </row>
    <row r="521" spans="3:20" s="69" customFormat="1" x14ac:dyDescent="0.25">
      <c r="C521" s="80"/>
      <c r="F521" s="80"/>
      <c r="K521" s="80"/>
      <c r="L521" s="80"/>
      <c r="P521" s="80"/>
      <c r="Q521" s="80"/>
      <c r="R521" s="80"/>
      <c r="T521" s="85"/>
    </row>
    <row r="522" spans="3:20" s="69" customFormat="1" x14ac:dyDescent="0.25">
      <c r="C522" s="80"/>
      <c r="F522" s="80"/>
      <c r="K522" s="80"/>
      <c r="L522" s="80"/>
      <c r="P522" s="80"/>
      <c r="Q522" s="80"/>
      <c r="R522" s="80"/>
      <c r="T522" s="85"/>
    </row>
    <row r="523" spans="3:20" s="69" customFormat="1" x14ac:dyDescent="0.25">
      <c r="C523" s="80"/>
      <c r="F523" s="80"/>
      <c r="K523" s="80"/>
      <c r="L523" s="80"/>
      <c r="P523" s="80"/>
      <c r="Q523" s="80"/>
      <c r="R523" s="80"/>
      <c r="T523" s="85"/>
    </row>
    <row r="524" spans="3:20" s="69" customFormat="1" x14ac:dyDescent="0.25">
      <c r="C524" s="80"/>
      <c r="F524" s="80"/>
      <c r="K524" s="80"/>
      <c r="L524" s="80"/>
      <c r="P524" s="80"/>
      <c r="Q524" s="80"/>
      <c r="R524" s="80"/>
      <c r="T524" s="85"/>
    </row>
    <row r="525" spans="3:20" s="69" customFormat="1" x14ac:dyDescent="0.25">
      <c r="C525" s="80"/>
      <c r="F525" s="80"/>
      <c r="K525" s="80"/>
      <c r="L525" s="80"/>
      <c r="P525" s="80"/>
      <c r="Q525" s="80"/>
      <c r="R525" s="80"/>
      <c r="T525" s="85"/>
    </row>
    <row r="526" spans="3:20" s="69" customFormat="1" x14ac:dyDescent="0.25">
      <c r="C526" s="80"/>
      <c r="F526" s="80"/>
      <c r="K526" s="80"/>
      <c r="L526" s="80"/>
      <c r="P526" s="80"/>
      <c r="Q526" s="80"/>
      <c r="R526" s="80"/>
      <c r="T526" s="85"/>
    </row>
    <row r="527" spans="3:20" s="69" customFormat="1" x14ac:dyDescent="0.25">
      <c r="C527" s="80"/>
      <c r="F527" s="80"/>
      <c r="K527" s="80"/>
      <c r="L527" s="80"/>
      <c r="P527" s="80"/>
      <c r="Q527" s="80"/>
      <c r="R527" s="80"/>
      <c r="T527" s="85"/>
    </row>
    <row r="528" spans="3:20" s="69" customFormat="1" x14ac:dyDescent="0.25">
      <c r="C528" s="80"/>
      <c r="F528" s="80"/>
      <c r="K528" s="80"/>
      <c r="L528" s="80"/>
      <c r="P528" s="80"/>
      <c r="Q528" s="80"/>
      <c r="R528" s="80"/>
      <c r="T528" s="85"/>
    </row>
    <row r="529" spans="3:20" s="69" customFormat="1" x14ac:dyDescent="0.25">
      <c r="C529" s="80"/>
      <c r="F529" s="80"/>
      <c r="K529" s="80"/>
      <c r="L529" s="80"/>
      <c r="P529" s="80"/>
      <c r="Q529" s="80"/>
      <c r="R529" s="80"/>
      <c r="T529" s="85"/>
    </row>
    <row r="530" spans="3:20" s="69" customFormat="1" x14ac:dyDescent="0.25">
      <c r="C530" s="80"/>
      <c r="F530" s="80"/>
      <c r="K530" s="80"/>
      <c r="L530" s="80"/>
      <c r="P530" s="80"/>
      <c r="Q530" s="80"/>
      <c r="R530" s="80"/>
      <c r="T530" s="85"/>
    </row>
    <row r="531" spans="3:20" s="69" customFormat="1" x14ac:dyDescent="0.25">
      <c r="C531" s="80"/>
      <c r="F531" s="80"/>
      <c r="K531" s="80"/>
      <c r="L531" s="80"/>
      <c r="P531" s="80"/>
      <c r="Q531" s="80"/>
      <c r="R531" s="80"/>
      <c r="T531" s="85"/>
    </row>
    <row r="532" spans="3:20" s="69" customFormat="1" x14ac:dyDescent="0.25">
      <c r="C532" s="80"/>
      <c r="F532" s="80"/>
      <c r="K532" s="80"/>
      <c r="L532" s="80"/>
      <c r="P532" s="80"/>
      <c r="Q532" s="80"/>
      <c r="R532" s="80"/>
      <c r="T532" s="85"/>
    </row>
    <row r="533" spans="3:20" s="69" customFormat="1" x14ac:dyDescent="0.25">
      <c r="C533" s="80"/>
      <c r="F533" s="80"/>
      <c r="K533" s="80"/>
      <c r="L533" s="80"/>
      <c r="P533" s="80"/>
      <c r="Q533" s="80"/>
      <c r="R533" s="80"/>
      <c r="T533" s="85"/>
    </row>
    <row r="534" spans="3:20" s="69" customFormat="1" x14ac:dyDescent="0.25">
      <c r="C534" s="80"/>
      <c r="F534" s="80"/>
      <c r="K534" s="80"/>
      <c r="L534" s="80"/>
      <c r="P534" s="80"/>
      <c r="Q534" s="80"/>
      <c r="R534" s="80"/>
      <c r="T534" s="85"/>
    </row>
    <row r="535" spans="3:20" s="69" customFormat="1" x14ac:dyDescent="0.25">
      <c r="C535" s="80"/>
      <c r="F535" s="80"/>
      <c r="K535" s="80"/>
      <c r="L535" s="80"/>
      <c r="P535" s="80"/>
      <c r="Q535" s="80"/>
      <c r="R535" s="80"/>
      <c r="T535" s="85"/>
    </row>
    <row r="536" spans="3:20" s="69" customFormat="1" x14ac:dyDescent="0.25">
      <c r="C536" s="80"/>
      <c r="F536" s="80"/>
      <c r="K536" s="80"/>
      <c r="L536" s="80"/>
      <c r="P536" s="80"/>
      <c r="Q536" s="80"/>
      <c r="R536" s="80"/>
      <c r="T536" s="85"/>
    </row>
    <row r="537" spans="3:20" s="69" customFormat="1" x14ac:dyDescent="0.25">
      <c r="C537" s="80"/>
      <c r="F537" s="80"/>
      <c r="K537" s="80"/>
      <c r="L537" s="80"/>
      <c r="P537" s="80"/>
      <c r="Q537" s="80"/>
      <c r="R537" s="80"/>
      <c r="T537" s="85"/>
    </row>
    <row r="538" spans="3:20" s="69" customFormat="1" x14ac:dyDescent="0.25">
      <c r="C538" s="80"/>
      <c r="F538" s="80"/>
      <c r="K538" s="80"/>
      <c r="L538" s="80"/>
      <c r="P538" s="80"/>
      <c r="Q538" s="80"/>
      <c r="R538" s="80"/>
      <c r="T538" s="85"/>
    </row>
    <row r="539" spans="3:20" s="69" customFormat="1" x14ac:dyDescent="0.25">
      <c r="C539" s="80"/>
      <c r="F539" s="80"/>
      <c r="K539" s="80"/>
      <c r="L539" s="80"/>
      <c r="P539" s="80"/>
      <c r="Q539" s="80"/>
      <c r="R539" s="80"/>
      <c r="T539" s="85"/>
    </row>
    <row r="540" spans="3:20" s="69" customFormat="1" x14ac:dyDescent="0.25">
      <c r="C540" s="80"/>
      <c r="F540" s="80"/>
      <c r="K540" s="80"/>
      <c r="L540" s="80"/>
      <c r="P540" s="80"/>
      <c r="Q540" s="80"/>
      <c r="R540" s="80"/>
      <c r="T540" s="85"/>
    </row>
    <row r="541" spans="3:20" s="69" customFormat="1" x14ac:dyDescent="0.25">
      <c r="C541" s="80"/>
      <c r="F541" s="80"/>
      <c r="K541" s="80"/>
      <c r="L541" s="80"/>
      <c r="P541" s="80"/>
      <c r="Q541" s="80"/>
      <c r="R541" s="80"/>
      <c r="T541" s="85"/>
    </row>
    <row r="542" spans="3:20" s="69" customFormat="1" x14ac:dyDescent="0.25">
      <c r="C542" s="80"/>
      <c r="F542" s="80"/>
      <c r="K542" s="80"/>
      <c r="L542" s="80"/>
      <c r="P542" s="80"/>
      <c r="Q542" s="80"/>
      <c r="R542" s="80"/>
      <c r="T542" s="85"/>
    </row>
    <row r="543" spans="3:20" s="69" customFormat="1" x14ac:dyDescent="0.25">
      <c r="C543" s="80"/>
      <c r="F543" s="80"/>
      <c r="K543" s="80"/>
      <c r="L543" s="80"/>
      <c r="P543" s="80"/>
      <c r="Q543" s="80"/>
      <c r="R543" s="80"/>
      <c r="T543" s="85"/>
    </row>
    <row r="544" spans="3:20" s="69" customFormat="1" x14ac:dyDescent="0.25">
      <c r="C544" s="80"/>
      <c r="F544" s="80"/>
      <c r="K544" s="80"/>
      <c r="L544" s="80"/>
      <c r="P544" s="80"/>
      <c r="Q544" s="80"/>
      <c r="R544" s="80"/>
      <c r="T544" s="85"/>
    </row>
    <row r="545" spans="3:20" s="69" customFormat="1" x14ac:dyDescent="0.25">
      <c r="C545" s="80"/>
      <c r="F545" s="80"/>
      <c r="K545" s="80"/>
      <c r="L545" s="80"/>
      <c r="P545" s="80"/>
      <c r="Q545" s="80"/>
      <c r="R545" s="80"/>
      <c r="T545" s="85"/>
    </row>
    <row r="546" spans="3:20" s="69" customFormat="1" x14ac:dyDescent="0.25">
      <c r="C546" s="80"/>
      <c r="F546" s="80"/>
      <c r="K546" s="80"/>
      <c r="L546" s="80"/>
      <c r="P546" s="80"/>
      <c r="Q546" s="80"/>
      <c r="R546" s="80"/>
      <c r="T546" s="85"/>
    </row>
    <row r="547" spans="3:20" s="69" customFormat="1" x14ac:dyDescent="0.25">
      <c r="C547" s="80"/>
      <c r="F547" s="80"/>
      <c r="K547" s="80"/>
      <c r="L547" s="80"/>
      <c r="P547" s="80"/>
      <c r="Q547" s="80"/>
      <c r="R547" s="80"/>
      <c r="T547" s="85"/>
    </row>
    <row r="548" spans="3:20" s="69" customFormat="1" x14ac:dyDescent="0.25">
      <c r="C548" s="80"/>
      <c r="F548" s="80"/>
      <c r="K548" s="80"/>
      <c r="L548" s="80"/>
      <c r="P548" s="80"/>
      <c r="Q548" s="80"/>
      <c r="R548" s="80"/>
      <c r="T548" s="85"/>
    </row>
    <row r="549" spans="3:20" s="69" customFormat="1" x14ac:dyDescent="0.25">
      <c r="C549" s="80"/>
      <c r="F549" s="80"/>
      <c r="K549" s="80"/>
      <c r="L549" s="80"/>
      <c r="P549" s="80"/>
      <c r="Q549" s="80"/>
      <c r="R549" s="80"/>
      <c r="T549" s="85"/>
    </row>
    <row r="550" spans="3:20" s="69" customFormat="1" x14ac:dyDescent="0.25">
      <c r="C550" s="80"/>
      <c r="F550" s="80"/>
      <c r="K550" s="80"/>
      <c r="L550" s="80"/>
      <c r="P550" s="80"/>
      <c r="Q550" s="80"/>
      <c r="R550" s="80"/>
      <c r="T550" s="85"/>
    </row>
    <row r="551" spans="3:20" s="69" customFormat="1" x14ac:dyDescent="0.25">
      <c r="C551" s="80"/>
      <c r="F551" s="80"/>
      <c r="K551" s="80"/>
      <c r="L551" s="80"/>
      <c r="P551" s="80"/>
      <c r="Q551" s="80"/>
      <c r="R551" s="80"/>
      <c r="T551" s="85"/>
    </row>
    <row r="552" spans="3:20" s="69" customFormat="1" x14ac:dyDescent="0.25">
      <c r="C552" s="80"/>
      <c r="F552" s="80"/>
      <c r="K552" s="80"/>
      <c r="L552" s="80"/>
      <c r="P552" s="80"/>
      <c r="Q552" s="80"/>
      <c r="R552" s="80"/>
      <c r="T552" s="85"/>
    </row>
    <row r="553" spans="3:20" s="69" customFormat="1" x14ac:dyDescent="0.25">
      <c r="C553" s="80"/>
      <c r="F553" s="80"/>
      <c r="K553" s="80"/>
      <c r="L553" s="80"/>
      <c r="P553" s="80"/>
      <c r="Q553" s="80"/>
      <c r="R553" s="80"/>
      <c r="T553" s="85"/>
    </row>
    <row r="554" spans="3:20" s="69" customFormat="1" x14ac:dyDescent="0.25">
      <c r="C554" s="80"/>
      <c r="F554" s="80"/>
      <c r="K554" s="80"/>
      <c r="L554" s="80"/>
      <c r="P554" s="80"/>
      <c r="Q554" s="80"/>
      <c r="R554" s="80"/>
      <c r="T554" s="85"/>
    </row>
    <row r="555" spans="3:20" s="69" customFormat="1" x14ac:dyDescent="0.25">
      <c r="C555" s="80"/>
      <c r="F555" s="80"/>
      <c r="K555" s="80"/>
      <c r="L555" s="80"/>
      <c r="P555" s="80"/>
      <c r="Q555" s="80"/>
      <c r="R555" s="80"/>
      <c r="T555" s="85"/>
    </row>
    <row r="556" spans="3:20" s="69" customFormat="1" x14ac:dyDescent="0.25">
      <c r="C556" s="80"/>
      <c r="F556" s="80"/>
      <c r="K556" s="80"/>
      <c r="L556" s="80"/>
      <c r="P556" s="80"/>
      <c r="Q556" s="80"/>
      <c r="R556" s="80"/>
      <c r="T556" s="85"/>
    </row>
    <row r="557" spans="3:20" s="69" customFormat="1" x14ac:dyDescent="0.25">
      <c r="C557" s="80"/>
      <c r="F557" s="80"/>
      <c r="K557" s="80"/>
      <c r="L557" s="80"/>
      <c r="P557" s="80"/>
      <c r="Q557" s="80"/>
      <c r="R557" s="80"/>
      <c r="T557" s="85"/>
    </row>
    <row r="558" spans="3:20" s="69" customFormat="1" x14ac:dyDescent="0.25">
      <c r="C558" s="80"/>
      <c r="F558" s="80"/>
      <c r="K558" s="80"/>
      <c r="L558" s="80"/>
      <c r="P558" s="80"/>
      <c r="Q558" s="80"/>
      <c r="R558" s="80"/>
      <c r="T558" s="85"/>
    </row>
    <row r="559" spans="3:20" s="69" customFormat="1" x14ac:dyDescent="0.25">
      <c r="C559" s="80"/>
      <c r="F559" s="80"/>
      <c r="K559" s="80"/>
      <c r="L559" s="80"/>
      <c r="P559" s="80"/>
      <c r="Q559" s="80"/>
      <c r="R559" s="80"/>
      <c r="T559" s="85"/>
    </row>
    <row r="560" spans="3:20" s="69" customFormat="1" x14ac:dyDescent="0.25">
      <c r="C560" s="80"/>
      <c r="F560" s="80"/>
      <c r="K560" s="80"/>
      <c r="L560" s="80"/>
      <c r="P560" s="80"/>
      <c r="Q560" s="80"/>
      <c r="R560" s="80"/>
      <c r="T560" s="85"/>
    </row>
    <row r="561" spans="3:20" s="69" customFormat="1" x14ac:dyDescent="0.25">
      <c r="C561" s="80"/>
      <c r="F561" s="80"/>
      <c r="K561" s="80"/>
      <c r="L561" s="80"/>
      <c r="P561" s="80"/>
      <c r="Q561" s="80"/>
      <c r="R561" s="80"/>
      <c r="T561" s="85"/>
    </row>
    <row r="562" spans="3:20" s="69" customFormat="1" x14ac:dyDescent="0.25">
      <c r="C562" s="80"/>
      <c r="F562" s="80"/>
      <c r="K562" s="80"/>
      <c r="L562" s="80"/>
      <c r="P562" s="80"/>
      <c r="Q562" s="80"/>
      <c r="R562" s="80"/>
      <c r="T562" s="85"/>
    </row>
    <row r="563" spans="3:20" s="69" customFormat="1" x14ac:dyDescent="0.25">
      <c r="C563" s="80"/>
      <c r="F563" s="80"/>
      <c r="K563" s="80"/>
      <c r="L563" s="80"/>
      <c r="P563" s="80"/>
      <c r="Q563" s="80"/>
      <c r="R563" s="80"/>
      <c r="T563" s="85"/>
    </row>
    <row r="564" spans="3:20" s="69" customFormat="1" x14ac:dyDescent="0.25">
      <c r="C564" s="80"/>
      <c r="F564" s="80"/>
      <c r="K564" s="80"/>
      <c r="L564" s="80"/>
      <c r="P564" s="80"/>
      <c r="Q564" s="80"/>
      <c r="R564" s="80"/>
      <c r="T564" s="85"/>
    </row>
    <row r="565" spans="3:20" s="69" customFormat="1" x14ac:dyDescent="0.25">
      <c r="C565" s="80"/>
      <c r="F565" s="80"/>
      <c r="K565" s="80"/>
      <c r="L565" s="80"/>
      <c r="P565" s="80"/>
      <c r="Q565" s="80"/>
      <c r="R565" s="80"/>
      <c r="T565" s="85"/>
    </row>
    <row r="566" spans="3:20" s="69" customFormat="1" x14ac:dyDescent="0.25">
      <c r="C566" s="80"/>
      <c r="F566" s="80"/>
      <c r="K566" s="80"/>
      <c r="L566" s="80"/>
      <c r="P566" s="80"/>
      <c r="Q566" s="80"/>
      <c r="R566" s="80"/>
      <c r="T566" s="85"/>
    </row>
    <row r="567" spans="3:20" s="69" customFormat="1" x14ac:dyDescent="0.25">
      <c r="C567" s="80"/>
      <c r="F567" s="80"/>
      <c r="K567" s="80"/>
      <c r="L567" s="80"/>
      <c r="P567" s="80"/>
      <c r="Q567" s="80"/>
      <c r="R567" s="80"/>
      <c r="T567" s="85"/>
    </row>
    <row r="568" spans="3:20" s="69" customFormat="1" x14ac:dyDescent="0.25">
      <c r="C568" s="80"/>
      <c r="F568" s="80"/>
      <c r="K568" s="80"/>
      <c r="L568" s="80"/>
      <c r="P568" s="80"/>
      <c r="Q568" s="80"/>
      <c r="R568" s="80"/>
      <c r="T568" s="85"/>
    </row>
    <row r="569" spans="3:20" s="69" customFormat="1" x14ac:dyDescent="0.25">
      <c r="C569" s="80"/>
      <c r="F569" s="80"/>
      <c r="K569" s="80"/>
      <c r="L569" s="80"/>
      <c r="P569" s="80"/>
      <c r="Q569" s="80"/>
      <c r="R569" s="80"/>
      <c r="T569" s="85"/>
    </row>
    <row r="570" spans="3:20" s="69" customFormat="1" x14ac:dyDescent="0.25">
      <c r="C570" s="80"/>
      <c r="F570" s="80"/>
      <c r="K570" s="80"/>
      <c r="L570" s="80"/>
      <c r="P570" s="80"/>
      <c r="Q570" s="80"/>
      <c r="R570" s="80"/>
      <c r="T570" s="85"/>
    </row>
    <row r="571" spans="3:20" s="69" customFormat="1" x14ac:dyDescent="0.25">
      <c r="C571" s="80"/>
      <c r="F571" s="80"/>
      <c r="K571" s="80"/>
      <c r="L571" s="80"/>
      <c r="P571" s="80"/>
      <c r="Q571" s="80"/>
      <c r="R571" s="80"/>
      <c r="T571" s="85"/>
    </row>
    <row r="572" spans="3:20" s="69" customFormat="1" x14ac:dyDescent="0.25">
      <c r="C572" s="80"/>
      <c r="F572" s="80"/>
      <c r="K572" s="80"/>
      <c r="L572" s="80"/>
      <c r="P572" s="80"/>
      <c r="Q572" s="80"/>
      <c r="R572" s="80"/>
      <c r="T572" s="85"/>
    </row>
    <row r="573" spans="3:20" s="69" customFormat="1" x14ac:dyDescent="0.25">
      <c r="C573" s="80"/>
      <c r="F573" s="80"/>
      <c r="K573" s="80"/>
      <c r="L573" s="80"/>
      <c r="P573" s="80"/>
      <c r="Q573" s="80"/>
      <c r="R573" s="80"/>
      <c r="T573" s="85"/>
    </row>
    <row r="574" spans="3:20" s="69" customFormat="1" x14ac:dyDescent="0.25">
      <c r="C574" s="80"/>
      <c r="F574" s="80"/>
      <c r="K574" s="80"/>
      <c r="L574" s="80"/>
      <c r="P574" s="80"/>
      <c r="Q574" s="80"/>
      <c r="R574" s="80"/>
      <c r="T574" s="85"/>
    </row>
    <row r="575" spans="3:20" s="69" customFormat="1" x14ac:dyDescent="0.25">
      <c r="C575" s="80"/>
      <c r="F575" s="80"/>
      <c r="K575" s="80"/>
      <c r="L575" s="80"/>
      <c r="P575" s="80"/>
      <c r="Q575" s="80"/>
      <c r="R575" s="80"/>
      <c r="T575" s="85"/>
    </row>
    <row r="576" spans="3:20" s="69" customFormat="1" x14ac:dyDescent="0.25">
      <c r="C576" s="80"/>
      <c r="F576" s="80"/>
      <c r="K576" s="80"/>
      <c r="L576" s="80"/>
      <c r="P576" s="80"/>
      <c r="Q576" s="80"/>
      <c r="R576" s="80"/>
      <c r="T576" s="85"/>
    </row>
    <row r="577" spans="3:20" s="69" customFormat="1" x14ac:dyDescent="0.25">
      <c r="C577" s="80"/>
      <c r="F577" s="80"/>
      <c r="K577" s="80"/>
      <c r="L577" s="80"/>
      <c r="P577" s="80"/>
      <c r="Q577" s="80"/>
      <c r="R577" s="80"/>
      <c r="T577" s="85"/>
    </row>
    <row r="578" spans="3:20" s="69" customFormat="1" x14ac:dyDescent="0.25">
      <c r="C578" s="80"/>
      <c r="F578" s="80"/>
      <c r="K578" s="80"/>
      <c r="L578" s="80"/>
      <c r="P578" s="80"/>
      <c r="Q578" s="80"/>
      <c r="R578" s="80"/>
      <c r="T578" s="85"/>
    </row>
    <row r="579" spans="3:20" s="69" customFormat="1" x14ac:dyDescent="0.25">
      <c r="C579" s="80"/>
      <c r="F579" s="80"/>
      <c r="K579" s="80"/>
      <c r="L579" s="80"/>
      <c r="P579" s="80"/>
      <c r="Q579" s="80"/>
      <c r="R579" s="80"/>
      <c r="T579" s="85"/>
    </row>
    <row r="580" spans="3:20" s="69" customFormat="1" x14ac:dyDescent="0.25">
      <c r="C580" s="80"/>
      <c r="F580" s="80"/>
      <c r="K580" s="80"/>
      <c r="L580" s="80"/>
      <c r="P580" s="80"/>
      <c r="Q580" s="80"/>
      <c r="R580" s="80"/>
      <c r="T580" s="85"/>
    </row>
    <row r="581" spans="3:20" s="69" customFormat="1" x14ac:dyDescent="0.25">
      <c r="C581" s="80"/>
      <c r="F581" s="80"/>
      <c r="K581" s="80"/>
      <c r="L581" s="80"/>
      <c r="P581" s="80"/>
      <c r="Q581" s="80"/>
      <c r="R581" s="80"/>
      <c r="T581" s="85"/>
    </row>
    <row r="582" spans="3:20" s="69" customFormat="1" x14ac:dyDescent="0.25">
      <c r="C582" s="80"/>
      <c r="F582" s="80"/>
      <c r="K582" s="80"/>
      <c r="L582" s="80"/>
      <c r="P582" s="80"/>
      <c r="Q582" s="80"/>
      <c r="R582" s="80"/>
      <c r="T582" s="85"/>
    </row>
    <row r="583" spans="3:20" s="69" customFormat="1" x14ac:dyDescent="0.25">
      <c r="C583" s="80"/>
      <c r="F583" s="80"/>
      <c r="K583" s="80"/>
      <c r="L583" s="80"/>
      <c r="P583" s="80"/>
      <c r="Q583" s="80"/>
      <c r="R583" s="80"/>
      <c r="T583" s="85"/>
    </row>
    <row r="584" spans="3:20" s="69" customFormat="1" x14ac:dyDescent="0.25">
      <c r="C584" s="80"/>
      <c r="F584" s="80"/>
      <c r="K584" s="80"/>
      <c r="L584" s="80"/>
      <c r="P584" s="80"/>
      <c r="Q584" s="80"/>
      <c r="R584" s="80"/>
      <c r="T584" s="85"/>
    </row>
    <row r="585" spans="3:20" s="69" customFormat="1" x14ac:dyDescent="0.25">
      <c r="C585" s="80"/>
      <c r="F585" s="80"/>
      <c r="K585" s="80"/>
      <c r="L585" s="80"/>
      <c r="P585" s="80"/>
      <c r="Q585" s="80"/>
      <c r="R585" s="80"/>
      <c r="T585" s="85"/>
    </row>
    <row r="586" spans="3:20" s="69" customFormat="1" x14ac:dyDescent="0.25">
      <c r="C586" s="80"/>
      <c r="F586" s="80"/>
      <c r="K586" s="80"/>
      <c r="L586" s="80"/>
      <c r="P586" s="80"/>
      <c r="Q586" s="80"/>
      <c r="R586" s="80"/>
      <c r="T586" s="85"/>
    </row>
    <row r="587" spans="3:20" s="69" customFormat="1" x14ac:dyDescent="0.25">
      <c r="C587" s="80"/>
      <c r="F587" s="80"/>
      <c r="K587" s="80"/>
      <c r="L587" s="80"/>
      <c r="P587" s="80"/>
      <c r="Q587" s="80"/>
      <c r="R587" s="80"/>
      <c r="T587" s="85"/>
    </row>
    <row r="588" spans="3:20" s="69" customFormat="1" x14ac:dyDescent="0.25">
      <c r="C588" s="80"/>
      <c r="F588" s="80"/>
      <c r="K588" s="80"/>
      <c r="L588" s="80"/>
      <c r="P588" s="80"/>
      <c r="Q588" s="80"/>
      <c r="R588" s="80"/>
      <c r="T588" s="85"/>
    </row>
    <row r="589" spans="3:20" s="69" customFormat="1" x14ac:dyDescent="0.25">
      <c r="C589" s="80"/>
      <c r="F589" s="80"/>
      <c r="K589" s="80"/>
      <c r="L589" s="80"/>
      <c r="P589" s="80"/>
      <c r="Q589" s="80"/>
      <c r="R589" s="80"/>
      <c r="T589" s="85"/>
    </row>
    <row r="590" spans="3:20" s="69" customFormat="1" x14ac:dyDescent="0.25">
      <c r="C590" s="80"/>
      <c r="F590" s="80"/>
      <c r="K590" s="80"/>
      <c r="L590" s="80"/>
      <c r="P590" s="80"/>
      <c r="Q590" s="80"/>
      <c r="R590" s="80"/>
      <c r="T590" s="85"/>
    </row>
    <row r="591" spans="3:20" s="69" customFormat="1" x14ac:dyDescent="0.25">
      <c r="C591" s="80"/>
      <c r="F591" s="80"/>
      <c r="K591" s="80"/>
      <c r="L591" s="80"/>
      <c r="P591" s="80"/>
      <c r="Q591" s="80"/>
      <c r="R591" s="80"/>
      <c r="T591" s="85"/>
    </row>
    <row r="592" spans="3:20" s="69" customFormat="1" x14ac:dyDescent="0.25">
      <c r="C592" s="80"/>
      <c r="F592" s="80"/>
      <c r="K592" s="80"/>
      <c r="L592" s="80"/>
      <c r="P592" s="80"/>
      <c r="Q592" s="80"/>
      <c r="R592" s="80"/>
      <c r="T592" s="85"/>
    </row>
    <row r="593" spans="2:20" s="69" customFormat="1" x14ac:dyDescent="0.25">
      <c r="C593" s="80"/>
      <c r="F593" s="80"/>
      <c r="K593" s="80"/>
      <c r="L593" s="80"/>
      <c r="P593" s="80"/>
      <c r="Q593" s="80"/>
      <c r="R593" s="80"/>
      <c r="T593" s="85"/>
    </row>
    <row r="594" spans="2:20" s="69" customFormat="1" x14ac:dyDescent="0.25">
      <c r="C594" s="80"/>
      <c r="F594" s="80"/>
      <c r="K594" s="80"/>
      <c r="L594" s="80"/>
      <c r="P594" s="80"/>
      <c r="Q594" s="80"/>
      <c r="R594" s="80"/>
      <c r="T594" s="85"/>
    </row>
    <row r="595" spans="2:20" s="69" customFormat="1" x14ac:dyDescent="0.25">
      <c r="C595" s="80"/>
      <c r="F595" s="80"/>
      <c r="K595" s="80"/>
      <c r="L595" s="80"/>
      <c r="P595" s="80"/>
      <c r="Q595" s="80"/>
      <c r="R595" s="80"/>
      <c r="T595" s="85"/>
    </row>
    <row r="596" spans="2:20" s="69" customFormat="1" x14ac:dyDescent="0.25">
      <c r="C596" s="80"/>
      <c r="F596" s="80"/>
      <c r="K596" s="80"/>
      <c r="L596" s="80"/>
      <c r="P596" s="80"/>
      <c r="Q596" s="80"/>
      <c r="R596" s="80"/>
      <c r="T596" s="85"/>
    </row>
    <row r="597" spans="2:20" s="69" customFormat="1" x14ac:dyDescent="0.25">
      <c r="C597" s="80"/>
      <c r="F597" s="80"/>
      <c r="K597" s="80"/>
      <c r="L597" s="80"/>
      <c r="P597" s="80"/>
      <c r="Q597" s="80"/>
      <c r="R597" s="80"/>
      <c r="T597" s="85"/>
    </row>
    <row r="598" spans="2:20" s="69" customFormat="1" x14ac:dyDescent="0.25">
      <c r="C598" s="80"/>
      <c r="F598" s="80"/>
      <c r="K598" s="80"/>
      <c r="L598" s="80"/>
      <c r="P598" s="80"/>
      <c r="Q598" s="80"/>
      <c r="R598" s="80"/>
      <c r="T598" s="85"/>
    </row>
    <row r="599" spans="2:20" x14ac:dyDescent="0.2">
      <c r="B599" s="69"/>
      <c r="C599" s="80"/>
      <c r="D599" s="69"/>
      <c r="E599" s="69"/>
      <c r="F599" s="80"/>
      <c r="G599" s="69"/>
      <c r="H599" s="69"/>
      <c r="I599" s="69"/>
      <c r="J599" s="69"/>
      <c r="K599" s="80"/>
      <c r="L599" s="80"/>
      <c r="M599" s="69"/>
      <c r="N599" s="69"/>
      <c r="O599" s="69"/>
      <c r="P599" s="80"/>
      <c r="Q599" s="80"/>
      <c r="R599" s="80"/>
    </row>
  </sheetData>
  <autoFilter ref="A6:R130"/>
  <mergeCells count="21">
    <mergeCell ref="S5:U5"/>
    <mergeCell ref="A1:G3"/>
    <mergeCell ref="H1:T2"/>
    <mergeCell ref="H3:T3"/>
    <mergeCell ref="A5:A6"/>
    <mergeCell ref="B5:B6"/>
    <mergeCell ref="C5:C6"/>
    <mergeCell ref="E5:E6"/>
    <mergeCell ref="D5:D6"/>
    <mergeCell ref="K5:K6"/>
    <mergeCell ref="F5:F6"/>
    <mergeCell ref="G5:G6"/>
    <mergeCell ref="L5:L6"/>
    <mergeCell ref="P5:P6"/>
    <mergeCell ref="J5:J6"/>
    <mergeCell ref="R5:R6"/>
    <mergeCell ref="H5:I5"/>
    <mergeCell ref="M5:M6"/>
    <mergeCell ref="N5:N6"/>
    <mergeCell ref="O5:O6"/>
    <mergeCell ref="Q5:Q6"/>
  </mergeCells>
  <conditionalFormatting sqref="N99:N107 J99:J107 J109:J128 N109:N128 J7:J29 N7:N29 N31:N35 J31:J35 N67:N97 J37:J97 N37:N65">
    <cfRule type="containsText" dxfId="55" priority="461" operator="containsText" text="EXTREMO">
      <formula>NOT(ISERROR(SEARCH("EXTREMO",J7)))</formula>
    </cfRule>
    <cfRule type="containsText" dxfId="54" priority="462" operator="containsText" text="ALTO">
      <formula>NOT(ISERROR(SEARCH("ALTO",J7)))</formula>
    </cfRule>
    <cfRule type="containsText" dxfId="53" priority="463" operator="containsText" text="MODERADO">
      <formula>NOT(ISERROR(SEARCH("MODERADO",J7)))</formula>
    </cfRule>
    <cfRule type="cellIs" dxfId="52" priority="464" operator="equal">
      <formula>"BAJO"</formula>
    </cfRule>
  </conditionalFormatting>
  <conditionalFormatting sqref="N99:N107 J99:J107 J109:J128 N109:N128 J7:J29 N7:N29 N31:N35 J31:J35 N67:N97 J37:J97 N37:N65">
    <cfRule type="cellIs" dxfId="51" priority="449" operator="equal">
      <formula>"E"</formula>
    </cfRule>
    <cfRule type="cellIs" dxfId="50" priority="450" operator="equal">
      <formula>"A"</formula>
    </cfRule>
    <cfRule type="cellIs" dxfId="49" priority="451" operator="equal">
      <formula>"M"</formula>
    </cfRule>
    <cfRule type="cellIs" dxfId="48" priority="452" operator="equal">
      <formula>"B"</formula>
    </cfRule>
  </conditionalFormatting>
  <conditionalFormatting sqref="N30 J30">
    <cfRule type="containsText" dxfId="47" priority="61" operator="containsText" text="EXTREMO">
      <formula>NOT(ISERROR(SEARCH("EXTREMO",J30)))</formula>
    </cfRule>
    <cfRule type="containsText" dxfId="46" priority="62" operator="containsText" text="ALTO">
      <formula>NOT(ISERROR(SEARCH("ALTO",J30)))</formula>
    </cfRule>
    <cfRule type="containsText" dxfId="45" priority="63" operator="containsText" text="MODERADO">
      <formula>NOT(ISERROR(SEARCH("MODERADO",J30)))</formula>
    </cfRule>
    <cfRule type="cellIs" dxfId="44" priority="64" operator="equal">
      <formula>"BAJO"</formula>
    </cfRule>
  </conditionalFormatting>
  <conditionalFormatting sqref="N30 J30">
    <cfRule type="cellIs" dxfId="43" priority="57" operator="equal">
      <formula>"E"</formula>
    </cfRule>
    <cfRule type="cellIs" dxfId="42" priority="58" operator="equal">
      <formula>"A"</formula>
    </cfRule>
    <cfRule type="cellIs" dxfId="41" priority="59" operator="equal">
      <formula>"M"</formula>
    </cfRule>
    <cfRule type="cellIs" dxfId="40" priority="60" operator="equal">
      <formula>"B"</formula>
    </cfRule>
  </conditionalFormatting>
  <conditionalFormatting sqref="N98 J98">
    <cfRule type="containsText" dxfId="39" priority="53" operator="containsText" text="EXTREMO">
      <formula>NOT(ISERROR(SEARCH("EXTREMO",J98)))</formula>
    </cfRule>
    <cfRule type="containsText" dxfId="38" priority="54" operator="containsText" text="ALTO">
      <formula>NOT(ISERROR(SEARCH("ALTO",J98)))</formula>
    </cfRule>
    <cfRule type="containsText" dxfId="37" priority="55" operator="containsText" text="MODERADO">
      <formula>NOT(ISERROR(SEARCH("MODERADO",J98)))</formula>
    </cfRule>
    <cfRule type="cellIs" dxfId="36" priority="56" operator="equal">
      <formula>"BAJO"</formula>
    </cfRule>
  </conditionalFormatting>
  <conditionalFormatting sqref="N98 J98">
    <cfRule type="cellIs" dxfId="35" priority="49" operator="equal">
      <formula>"E"</formula>
    </cfRule>
    <cfRule type="cellIs" dxfId="34" priority="50" operator="equal">
      <formula>"A"</formula>
    </cfRule>
    <cfRule type="cellIs" dxfId="33" priority="51" operator="equal">
      <formula>"M"</formula>
    </cfRule>
    <cfRule type="cellIs" dxfId="32" priority="52" operator="equal">
      <formula>"B"</formula>
    </cfRule>
  </conditionalFormatting>
  <conditionalFormatting sqref="J108">
    <cfRule type="containsText" dxfId="31" priority="29" operator="containsText" text="EXTREMO">
      <formula>NOT(ISERROR(SEARCH("EXTREMO",J108)))</formula>
    </cfRule>
    <cfRule type="containsText" dxfId="30" priority="30" operator="containsText" text="ALTO">
      <formula>NOT(ISERROR(SEARCH("ALTO",J108)))</formula>
    </cfRule>
    <cfRule type="containsText" dxfId="29" priority="31" operator="containsText" text="MODERADO">
      <formula>NOT(ISERROR(SEARCH("MODERADO",J108)))</formula>
    </cfRule>
    <cfRule type="cellIs" dxfId="28" priority="32" operator="equal">
      <formula>"BAJO"</formula>
    </cfRule>
  </conditionalFormatting>
  <conditionalFormatting sqref="J108">
    <cfRule type="cellIs" dxfId="27" priority="25" operator="equal">
      <formula>"E"</formula>
    </cfRule>
    <cfRule type="cellIs" dxfId="26" priority="26" operator="equal">
      <formula>"A"</formula>
    </cfRule>
    <cfRule type="cellIs" dxfId="25" priority="27" operator="equal">
      <formula>"M"</formula>
    </cfRule>
    <cfRule type="cellIs" dxfId="24" priority="28" operator="equal">
      <formula>"B"</formula>
    </cfRule>
  </conditionalFormatting>
  <conditionalFormatting sqref="N108">
    <cfRule type="containsText" dxfId="23" priority="21" operator="containsText" text="EXTREMO">
      <formula>NOT(ISERROR(SEARCH("EXTREMO",N108)))</formula>
    </cfRule>
    <cfRule type="containsText" dxfId="22" priority="22" operator="containsText" text="ALTO">
      <formula>NOT(ISERROR(SEARCH("ALTO",N108)))</formula>
    </cfRule>
    <cfRule type="containsText" dxfId="21" priority="23" operator="containsText" text="MODERADO">
      <formula>NOT(ISERROR(SEARCH("MODERADO",N108)))</formula>
    </cfRule>
    <cfRule type="cellIs" dxfId="20" priority="24" operator="equal">
      <formula>"BAJO"</formula>
    </cfRule>
  </conditionalFormatting>
  <conditionalFormatting sqref="N108">
    <cfRule type="cellIs" dxfId="19" priority="17" operator="equal">
      <formula>"E"</formula>
    </cfRule>
    <cfRule type="cellIs" dxfId="18" priority="18" operator="equal">
      <formula>"A"</formula>
    </cfRule>
    <cfRule type="cellIs" dxfId="17" priority="19" operator="equal">
      <formula>"M"</formula>
    </cfRule>
    <cfRule type="cellIs" dxfId="16" priority="20" operator="equal">
      <formula>"B"</formula>
    </cfRule>
  </conditionalFormatting>
  <conditionalFormatting sqref="N66">
    <cfRule type="containsText" dxfId="15" priority="13" operator="containsText" text="EXTREMO">
      <formula>NOT(ISERROR(SEARCH("EXTREMO",N66)))</formula>
    </cfRule>
    <cfRule type="containsText" dxfId="14" priority="14" operator="containsText" text="ALTO">
      <formula>NOT(ISERROR(SEARCH("ALTO",N66)))</formula>
    </cfRule>
    <cfRule type="containsText" dxfId="13" priority="15" operator="containsText" text="MODERADO">
      <formula>NOT(ISERROR(SEARCH("MODERADO",N66)))</formula>
    </cfRule>
    <cfRule type="cellIs" dxfId="12" priority="16" operator="equal">
      <formula>"BAJO"</formula>
    </cfRule>
  </conditionalFormatting>
  <conditionalFormatting sqref="N66">
    <cfRule type="cellIs" dxfId="11" priority="9" operator="equal">
      <formula>"E"</formula>
    </cfRule>
    <cfRule type="cellIs" dxfId="10" priority="10" operator="equal">
      <formula>"A"</formula>
    </cfRule>
    <cfRule type="cellIs" dxfId="9" priority="11" operator="equal">
      <formula>"M"</formula>
    </cfRule>
    <cfRule type="cellIs" dxfId="8" priority="12" operator="equal">
      <formula>"B"</formula>
    </cfRule>
  </conditionalFormatting>
  <conditionalFormatting sqref="J36 N36">
    <cfRule type="containsText" dxfId="7" priority="5" operator="containsText" text="EXTREMO">
      <formula>NOT(ISERROR(SEARCH("EXTREMO",J36)))</formula>
    </cfRule>
    <cfRule type="containsText" dxfId="6" priority="6" operator="containsText" text="ALTO">
      <formula>NOT(ISERROR(SEARCH("ALTO",J36)))</formula>
    </cfRule>
    <cfRule type="containsText" dxfId="5" priority="7" operator="containsText" text="MODERADO">
      <formula>NOT(ISERROR(SEARCH("MODERADO",J36)))</formula>
    </cfRule>
    <cfRule type="cellIs" dxfId="4" priority="8" operator="equal">
      <formula>"BAJO"</formula>
    </cfRule>
  </conditionalFormatting>
  <conditionalFormatting sqref="J36 N36">
    <cfRule type="cellIs" dxfId="3" priority="1" operator="equal">
      <formula>"E"</formula>
    </cfRule>
    <cfRule type="cellIs" dxfId="2" priority="2" operator="equal">
      <formula>"A"</formula>
    </cfRule>
    <cfRule type="cellIs" dxfId="1" priority="3" operator="equal">
      <formula>"M"</formula>
    </cfRule>
    <cfRule type="cellIs" dxfId="0" priority="4" operator="equal">
      <formula>"B"</formula>
    </cfRule>
  </conditionalFormatting>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0"/>
  <sheetViews>
    <sheetView showGridLines="0" topLeftCell="A19" workbookViewId="0">
      <selection activeCell="B20" sqref="B20:D20"/>
    </sheetView>
  </sheetViews>
  <sheetFormatPr baseColWidth="10" defaultRowHeight="15" x14ac:dyDescent="0.25"/>
  <cols>
    <col min="1" max="1" width="36.140625" customWidth="1"/>
    <col min="2" max="2" width="72" customWidth="1"/>
  </cols>
  <sheetData>
    <row r="3" spans="1:4" ht="15.75" thickBot="1" x14ac:dyDescent="0.3"/>
    <row r="4" spans="1:4" ht="252.75" customHeight="1" thickTop="1" x14ac:dyDescent="0.25">
      <c r="A4" s="105" t="s">
        <v>822</v>
      </c>
      <c r="B4" s="107" t="s">
        <v>556</v>
      </c>
      <c r="C4" s="107"/>
      <c r="D4" s="108"/>
    </row>
    <row r="5" spans="1:4" ht="409.5" customHeight="1" x14ac:dyDescent="0.25">
      <c r="A5" s="139"/>
      <c r="B5" s="109" t="s">
        <v>780</v>
      </c>
      <c r="C5" s="109"/>
      <c r="D5" s="110"/>
    </row>
    <row r="7" spans="1:4" ht="302.25" customHeight="1" x14ac:dyDescent="0.25">
      <c r="A7" s="106" t="s">
        <v>822</v>
      </c>
      <c r="B7" s="107" t="s">
        <v>781</v>
      </c>
      <c r="C7" s="107"/>
      <c r="D7" s="108"/>
    </row>
    <row r="8" spans="1:4" ht="223.5" customHeight="1" x14ac:dyDescent="0.25">
      <c r="A8" s="139"/>
      <c r="B8" s="109" t="s">
        <v>553</v>
      </c>
      <c r="C8" s="109"/>
      <c r="D8" s="110"/>
    </row>
    <row r="10" spans="1:4" ht="138" customHeight="1" x14ac:dyDescent="0.25">
      <c r="A10" s="106" t="s">
        <v>822</v>
      </c>
      <c r="B10" s="107" t="s">
        <v>164</v>
      </c>
      <c r="C10" s="107"/>
      <c r="D10" s="108"/>
    </row>
    <row r="11" spans="1:4" ht="246.75" customHeight="1" x14ac:dyDescent="0.25">
      <c r="A11" s="139"/>
      <c r="B11" s="109" t="s">
        <v>782</v>
      </c>
      <c r="C11" s="109"/>
      <c r="D11" s="110"/>
    </row>
    <row r="12" spans="1:4" ht="15.75" thickBot="1" x14ac:dyDescent="0.3"/>
    <row r="13" spans="1:4" ht="245.25" customHeight="1" thickTop="1" x14ac:dyDescent="0.25">
      <c r="A13" s="105" t="s">
        <v>824</v>
      </c>
      <c r="B13" s="107" t="s">
        <v>766</v>
      </c>
      <c r="C13" s="107"/>
      <c r="D13" s="108"/>
    </row>
    <row r="14" spans="1:4" ht="258" customHeight="1" x14ac:dyDescent="0.25">
      <c r="A14" s="139"/>
      <c r="B14" s="109" t="s">
        <v>554</v>
      </c>
      <c r="C14" s="109"/>
      <c r="D14" s="110"/>
    </row>
    <row r="15" spans="1:4" ht="15.75" thickBot="1" x14ac:dyDescent="0.3"/>
    <row r="16" spans="1:4" ht="312" customHeight="1" thickTop="1" x14ac:dyDescent="0.25">
      <c r="A16" s="105" t="s">
        <v>824</v>
      </c>
      <c r="B16" s="107" t="s">
        <v>783</v>
      </c>
      <c r="C16" s="107"/>
      <c r="D16" s="108"/>
    </row>
    <row r="17" spans="1:4" ht="360.75" customHeight="1" x14ac:dyDescent="0.25">
      <c r="A17" s="139"/>
      <c r="B17" s="109" t="s">
        <v>789</v>
      </c>
      <c r="C17" s="109"/>
      <c r="D17" s="110"/>
    </row>
    <row r="18" spans="1:4" ht="15.75" thickBot="1" x14ac:dyDescent="0.3"/>
    <row r="19" spans="1:4" ht="245.25" customHeight="1" thickTop="1" x14ac:dyDescent="0.25">
      <c r="A19" s="105" t="s">
        <v>824</v>
      </c>
      <c r="B19" s="107" t="s">
        <v>557</v>
      </c>
      <c r="C19" s="107"/>
      <c r="D19" s="108"/>
    </row>
    <row r="20" spans="1:4" ht="186.75" customHeight="1" x14ac:dyDescent="0.25">
      <c r="A20" s="139"/>
      <c r="B20" s="109" t="s">
        <v>555</v>
      </c>
      <c r="C20" s="109"/>
      <c r="D20" s="110"/>
    </row>
  </sheetData>
  <mergeCells count="18">
    <mergeCell ref="A4:A5"/>
    <mergeCell ref="B4:D4"/>
    <mergeCell ref="B5:D5"/>
    <mergeCell ref="A7:A8"/>
    <mergeCell ref="B7:D7"/>
    <mergeCell ref="B8:D8"/>
    <mergeCell ref="A10:A11"/>
    <mergeCell ref="B10:D10"/>
    <mergeCell ref="B11:D11"/>
    <mergeCell ref="A13:A14"/>
    <mergeCell ref="B13:D13"/>
    <mergeCell ref="B14:D14"/>
    <mergeCell ref="A16:A17"/>
    <mergeCell ref="B16:D16"/>
    <mergeCell ref="B17:D17"/>
    <mergeCell ref="A19:A20"/>
    <mergeCell ref="B19:D19"/>
    <mergeCell ref="B20:D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83"/>
  <sheetViews>
    <sheetView topLeftCell="A61" workbookViewId="0">
      <selection activeCell="B128" sqref="B128"/>
    </sheetView>
  </sheetViews>
  <sheetFormatPr baseColWidth="10" defaultRowHeight="15" x14ac:dyDescent="0.25"/>
  <cols>
    <col min="1" max="1" width="1" customWidth="1"/>
    <col min="2" max="2" width="18.42578125" customWidth="1"/>
    <col min="3" max="3" width="17.42578125" customWidth="1"/>
    <col min="4" max="6" width="15.7109375" customWidth="1"/>
    <col min="7" max="7" width="14.42578125" customWidth="1"/>
    <col min="8" max="8" width="0.85546875" customWidth="1"/>
  </cols>
  <sheetData>
    <row r="1" spans="1:8" ht="6" customHeight="1" thickBot="1" x14ac:dyDescent="0.3">
      <c r="A1" s="32"/>
      <c r="B1" s="33"/>
      <c r="C1" s="33"/>
      <c r="D1" s="33"/>
      <c r="E1" s="33"/>
      <c r="F1" s="33"/>
      <c r="G1" s="33"/>
      <c r="H1" s="30"/>
    </row>
    <row r="2" spans="1:8" s="1" customFormat="1" ht="18.75" customHeight="1" x14ac:dyDescent="0.25">
      <c r="A2" s="34"/>
      <c r="B2" s="149"/>
      <c r="C2" s="152" t="s">
        <v>49</v>
      </c>
      <c r="D2" s="153"/>
      <c r="E2" s="154"/>
      <c r="F2" s="158" t="s">
        <v>64</v>
      </c>
      <c r="G2" s="159"/>
      <c r="H2" s="58"/>
    </row>
    <row r="3" spans="1:8" s="1" customFormat="1" ht="18.75" customHeight="1" x14ac:dyDescent="0.25">
      <c r="A3" s="34"/>
      <c r="B3" s="150"/>
      <c r="C3" s="155"/>
      <c r="D3" s="156"/>
      <c r="E3" s="157"/>
      <c r="F3" s="160" t="s">
        <v>246</v>
      </c>
      <c r="G3" s="161"/>
      <c r="H3" s="58"/>
    </row>
    <row r="4" spans="1:8" s="1" customFormat="1" ht="23.25" customHeight="1" thickBot="1" x14ac:dyDescent="0.3">
      <c r="A4" s="34"/>
      <c r="B4" s="151"/>
      <c r="C4" s="162" t="s">
        <v>33</v>
      </c>
      <c r="D4" s="163"/>
      <c r="E4" s="164"/>
      <c r="F4" s="165" t="s">
        <v>167</v>
      </c>
      <c r="G4" s="166"/>
      <c r="H4" s="58"/>
    </row>
    <row r="5" spans="1:8" ht="23.25" customHeight="1" thickBot="1" x14ac:dyDescent="0.3">
      <c r="A5" s="35"/>
      <c r="B5" s="140" t="s">
        <v>50</v>
      </c>
      <c r="C5" s="140"/>
      <c r="D5" s="140"/>
      <c r="E5" s="140"/>
      <c r="F5" s="140"/>
      <c r="G5" s="140"/>
      <c r="H5" s="31"/>
    </row>
    <row r="6" spans="1:8" ht="19.5" customHeight="1" x14ac:dyDescent="0.25">
      <c r="A6" s="35"/>
      <c r="B6" s="141" t="s">
        <v>4</v>
      </c>
      <c r="C6" s="143" t="s">
        <v>5</v>
      </c>
      <c r="D6" s="144"/>
      <c r="E6" s="144"/>
      <c r="F6" s="144"/>
      <c r="G6" s="145"/>
      <c r="H6" s="31"/>
    </row>
    <row r="7" spans="1:8" ht="21.75" customHeight="1" thickBot="1" x14ac:dyDescent="0.3">
      <c r="A7" s="35"/>
      <c r="B7" s="142"/>
      <c r="C7" s="53" t="s">
        <v>63</v>
      </c>
      <c r="D7" s="54" t="s">
        <v>60</v>
      </c>
      <c r="E7" s="54" t="s">
        <v>10</v>
      </c>
      <c r="F7" s="54" t="s">
        <v>61</v>
      </c>
      <c r="G7" s="55" t="s">
        <v>62</v>
      </c>
      <c r="H7" s="31"/>
    </row>
    <row r="8" spans="1:8" ht="19.5" customHeight="1" x14ac:dyDescent="0.25">
      <c r="A8" s="35"/>
      <c r="B8" s="50" t="s">
        <v>58</v>
      </c>
      <c r="C8" s="59" t="s">
        <v>20</v>
      </c>
      <c r="D8" s="60" t="s">
        <v>20</v>
      </c>
      <c r="E8" s="60" t="s">
        <v>20</v>
      </c>
      <c r="F8" s="9" t="s">
        <v>21</v>
      </c>
      <c r="G8" s="17" t="s">
        <v>22</v>
      </c>
      <c r="H8" s="31"/>
    </row>
    <row r="9" spans="1:8" ht="19.5" customHeight="1" x14ac:dyDescent="0.25">
      <c r="A9" s="35"/>
      <c r="B9" s="51" t="s">
        <v>57</v>
      </c>
      <c r="C9" s="61" t="s">
        <v>20</v>
      </c>
      <c r="D9" s="62" t="s">
        <v>20</v>
      </c>
      <c r="E9" s="8" t="s">
        <v>21</v>
      </c>
      <c r="F9" s="15" t="s">
        <v>22</v>
      </c>
      <c r="G9" s="11" t="s">
        <v>23</v>
      </c>
      <c r="H9" s="31"/>
    </row>
    <row r="10" spans="1:8" ht="19.5" customHeight="1" x14ac:dyDescent="0.25">
      <c r="A10" s="35"/>
      <c r="B10" s="51" t="s">
        <v>56</v>
      </c>
      <c r="C10" s="61" t="s">
        <v>20</v>
      </c>
      <c r="D10" s="8" t="s">
        <v>21</v>
      </c>
      <c r="E10" s="15" t="s">
        <v>22</v>
      </c>
      <c r="F10" s="15" t="s">
        <v>22</v>
      </c>
      <c r="G10" s="11" t="s">
        <v>23</v>
      </c>
      <c r="H10" s="31"/>
    </row>
    <row r="11" spans="1:8" ht="19.5" customHeight="1" x14ac:dyDescent="0.25">
      <c r="A11" s="35"/>
      <c r="B11" s="51" t="s">
        <v>55</v>
      </c>
      <c r="C11" s="10" t="s">
        <v>21</v>
      </c>
      <c r="D11" s="8" t="s">
        <v>21</v>
      </c>
      <c r="E11" s="15" t="s">
        <v>22</v>
      </c>
      <c r="F11" s="16" t="s">
        <v>23</v>
      </c>
      <c r="G11" s="11" t="s">
        <v>23</v>
      </c>
      <c r="H11" s="31"/>
    </row>
    <row r="12" spans="1:8" ht="19.5" customHeight="1" thickBot="1" x14ac:dyDescent="0.3">
      <c r="A12" s="35"/>
      <c r="B12" s="52" t="s">
        <v>54</v>
      </c>
      <c r="C12" s="29" t="s">
        <v>21</v>
      </c>
      <c r="D12" s="14" t="s">
        <v>22</v>
      </c>
      <c r="E12" s="13" t="s">
        <v>23</v>
      </c>
      <c r="F12" s="13" t="s">
        <v>23</v>
      </c>
      <c r="G12" s="12" t="s">
        <v>23</v>
      </c>
      <c r="H12" s="31"/>
    </row>
    <row r="13" spans="1:8" ht="7.5" customHeight="1" thickBot="1" x14ac:dyDescent="0.3">
      <c r="A13" s="35"/>
      <c r="B13" s="36"/>
      <c r="C13" s="36"/>
      <c r="D13" s="36"/>
      <c r="E13" s="36"/>
      <c r="F13" s="36"/>
      <c r="G13" s="36"/>
      <c r="H13" s="31"/>
    </row>
    <row r="14" spans="1:8" x14ac:dyDescent="0.25">
      <c r="A14" s="35"/>
      <c r="B14" s="146" t="s">
        <v>24</v>
      </c>
      <c r="C14" s="147"/>
      <c r="D14" s="147"/>
      <c r="E14" s="147"/>
      <c r="F14" s="147"/>
      <c r="G14" s="148"/>
      <c r="H14" s="37"/>
    </row>
    <row r="15" spans="1:8" x14ac:dyDescent="0.25">
      <c r="A15" s="35"/>
      <c r="B15" s="167" t="s">
        <v>25</v>
      </c>
      <c r="C15" s="168"/>
      <c r="D15" s="168"/>
      <c r="E15" s="168"/>
      <c r="F15" s="168"/>
      <c r="G15" s="169"/>
      <c r="H15" s="37"/>
    </row>
    <row r="16" spans="1:8" x14ac:dyDescent="0.25">
      <c r="A16" s="35"/>
      <c r="B16" s="187" t="s">
        <v>26</v>
      </c>
      <c r="C16" s="188"/>
      <c r="D16" s="188"/>
      <c r="E16" s="188"/>
      <c r="F16" s="188"/>
      <c r="G16" s="189"/>
      <c r="H16" s="37"/>
    </row>
    <row r="17" spans="1:8" ht="15.75" thickBot="1" x14ac:dyDescent="0.3">
      <c r="A17" s="35"/>
      <c r="B17" s="190" t="s">
        <v>66</v>
      </c>
      <c r="C17" s="191"/>
      <c r="D17" s="191"/>
      <c r="E17" s="191"/>
      <c r="F17" s="191"/>
      <c r="G17" s="192"/>
      <c r="H17" s="37"/>
    </row>
    <row r="18" spans="1:8" ht="15.75" thickBot="1" x14ac:dyDescent="0.3">
      <c r="A18" s="35"/>
      <c r="B18" s="36"/>
      <c r="C18" s="36"/>
      <c r="D18" s="36"/>
      <c r="E18" s="36"/>
      <c r="F18" s="36"/>
      <c r="G18" s="36"/>
      <c r="H18" s="37"/>
    </row>
    <row r="19" spans="1:8" x14ac:dyDescent="0.25">
      <c r="A19" s="35"/>
      <c r="B19" s="174" t="s">
        <v>28</v>
      </c>
      <c r="C19" s="175"/>
      <c r="D19" s="175"/>
      <c r="E19" s="175"/>
      <c r="F19" s="175"/>
      <c r="G19" s="176"/>
      <c r="H19" s="37"/>
    </row>
    <row r="20" spans="1:8" x14ac:dyDescent="0.25">
      <c r="A20" s="35"/>
      <c r="B20" s="177"/>
      <c r="C20" s="178"/>
      <c r="D20" s="178"/>
      <c r="E20" s="178"/>
      <c r="F20" s="178"/>
      <c r="G20" s="179"/>
      <c r="H20" s="37"/>
    </row>
    <row r="21" spans="1:8" x14ac:dyDescent="0.25">
      <c r="A21" s="35"/>
      <c r="B21" s="177"/>
      <c r="C21" s="178"/>
      <c r="D21" s="178"/>
      <c r="E21" s="178"/>
      <c r="F21" s="178"/>
      <c r="G21" s="179"/>
      <c r="H21" s="37"/>
    </row>
    <row r="22" spans="1:8" ht="15.75" thickBot="1" x14ac:dyDescent="0.3">
      <c r="A22" s="35"/>
      <c r="B22" s="180"/>
      <c r="C22" s="181"/>
      <c r="D22" s="181"/>
      <c r="E22" s="181"/>
      <c r="F22" s="181"/>
      <c r="G22" s="182"/>
      <c r="H22" s="37"/>
    </row>
    <row r="23" spans="1:8" ht="15" customHeight="1" x14ac:dyDescent="0.25">
      <c r="A23" s="35"/>
      <c r="B23" s="174" t="s">
        <v>29</v>
      </c>
      <c r="C23" s="175"/>
      <c r="D23" s="175"/>
      <c r="E23" s="175"/>
      <c r="F23" s="175"/>
      <c r="G23" s="176"/>
      <c r="H23" s="37"/>
    </row>
    <row r="24" spans="1:8" x14ac:dyDescent="0.25">
      <c r="A24" s="35"/>
      <c r="B24" s="177"/>
      <c r="C24" s="178"/>
      <c r="D24" s="178"/>
      <c r="E24" s="178"/>
      <c r="F24" s="178"/>
      <c r="G24" s="179"/>
      <c r="H24" s="37"/>
    </row>
    <row r="25" spans="1:8" x14ac:dyDescent="0.25">
      <c r="A25" s="35"/>
      <c r="B25" s="177"/>
      <c r="C25" s="178"/>
      <c r="D25" s="178"/>
      <c r="E25" s="178"/>
      <c r="F25" s="178"/>
      <c r="G25" s="179"/>
      <c r="H25" s="37"/>
    </row>
    <row r="26" spans="1:8" x14ac:dyDescent="0.25">
      <c r="A26" s="35"/>
      <c r="B26" s="177"/>
      <c r="C26" s="178"/>
      <c r="D26" s="178"/>
      <c r="E26" s="178"/>
      <c r="F26" s="178"/>
      <c r="G26" s="179"/>
      <c r="H26" s="37"/>
    </row>
    <row r="27" spans="1:8" x14ac:dyDescent="0.25">
      <c r="A27" s="35"/>
      <c r="B27" s="177"/>
      <c r="C27" s="178"/>
      <c r="D27" s="178"/>
      <c r="E27" s="178"/>
      <c r="F27" s="178"/>
      <c r="G27" s="179"/>
      <c r="H27" s="37"/>
    </row>
    <row r="28" spans="1:8" ht="15.75" thickBot="1" x14ac:dyDescent="0.3">
      <c r="A28" s="35"/>
      <c r="B28" s="180"/>
      <c r="C28" s="181"/>
      <c r="D28" s="181"/>
      <c r="E28" s="181"/>
      <c r="F28" s="181"/>
      <c r="G28" s="182"/>
      <c r="H28" s="37"/>
    </row>
    <row r="29" spans="1:8" x14ac:dyDescent="0.25">
      <c r="A29" s="35"/>
      <c r="B29" s="174" t="s">
        <v>30</v>
      </c>
      <c r="C29" s="175"/>
      <c r="D29" s="175"/>
      <c r="E29" s="175"/>
      <c r="F29" s="175"/>
      <c r="G29" s="176"/>
      <c r="H29" s="37"/>
    </row>
    <row r="30" spans="1:8" x14ac:dyDescent="0.25">
      <c r="A30" s="35"/>
      <c r="B30" s="177"/>
      <c r="C30" s="178"/>
      <c r="D30" s="178"/>
      <c r="E30" s="178"/>
      <c r="F30" s="178"/>
      <c r="G30" s="179"/>
      <c r="H30" s="37"/>
    </row>
    <row r="31" spans="1:8" x14ac:dyDescent="0.25">
      <c r="A31" s="35"/>
      <c r="B31" s="177"/>
      <c r="C31" s="178"/>
      <c r="D31" s="178"/>
      <c r="E31" s="178"/>
      <c r="F31" s="178"/>
      <c r="G31" s="179"/>
      <c r="H31" s="37"/>
    </row>
    <row r="32" spans="1:8" x14ac:dyDescent="0.25">
      <c r="A32" s="35"/>
      <c r="B32" s="177"/>
      <c r="C32" s="178"/>
      <c r="D32" s="178"/>
      <c r="E32" s="178"/>
      <c r="F32" s="178"/>
      <c r="G32" s="179"/>
      <c r="H32" s="37"/>
    </row>
    <row r="33" spans="1:8" x14ac:dyDescent="0.25">
      <c r="A33" s="35"/>
      <c r="B33" s="177"/>
      <c r="C33" s="178"/>
      <c r="D33" s="178"/>
      <c r="E33" s="178"/>
      <c r="F33" s="178"/>
      <c r="G33" s="179"/>
      <c r="H33" s="37"/>
    </row>
    <row r="34" spans="1:8" ht="15.75" thickBot="1" x14ac:dyDescent="0.3">
      <c r="A34" s="35"/>
      <c r="B34" s="180"/>
      <c r="C34" s="181"/>
      <c r="D34" s="181"/>
      <c r="E34" s="181"/>
      <c r="F34" s="181"/>
      <c r="G34" s="182"/>
      <c r="H34" s="37"/>
    </row>
    <row r="35" spans="1:8" x14ac:dyDescent="0.25">
      <c r="A35" s="35"/>
      <c r="B35" s="174" t="s">
        <v>31</v>
      </c>
      <c r="C35" s="175"/>
      <c r="D35" s="175"/>
      <c r="E35" s="175"/>
      <c r="F35" s="175"/>
      <c r="G35" s="176"/>
      <c r="H35" s="37"/>
    </row>
    <row r="36" spans="1:8" x14ac:dyDescent="0.25">
      <c r="A36" s="35"/>
      <c r="B36" s="177"/>
      <c r="C36" s="178"/>
      <c r="D36" s="178"/>
      <c r="E36" s="178"/>
      <c r="F36" s="178"/>
      <c r="G36" s="179"/>
      <c r="H36" s="37"/>
    </row>
    <row r="37" spans="1:8" x14ac:dyDescent="0.25">
      <c r="A37" s="35"/>
      <c r="B37" s="177"/>
      <c r="C37" s="178"/>
      <c r="D37" s="178"/>
      <c r="E37" s="178"/>
      <c r="F37" s="178"/>
      <c r="G37" s="179"/>
      <c r="H37" s="37"/>
    </row>
    <row r="38" spans="1:8" x14ac:dyDescent="0.25">
      <c r="A38" s="35"/>
      <c r="B38" s="177"/>
      <c r="C38" s="178"/>
      <c r="D38" s="178"/>
      <c r="E38" s="178"/>
      <c r="F38" s="178"/>
      <c r="G38" s="179"/>
      <c r="H38" s="37"/>
    </row>
    <row r="39" spans="1:8" x14ac:dyDescent="0.25">
      <c r="A39" s="35"/>
      <c r="B39" s="177"/>
      <c r="C39" s="178"/>
      <c r="D39" s="178"/>
      <c r="E39" s="178"/>
      <c r="F39" s="178"/>
      <c r="G39" s="179"/>
      <c r="H39" s="37"/>
    </row>
    <row r="40" spans="1:8" ht="15.75" thickBot="1" x14ac:dyDescent="0.3">
      <c r="A40" s="35"/>
      <c r="B40" s="180"/>
      <c r="C40" s="181"/>
      <c r="D40" s="181"/>
      <c r="E40" s="181"/>
      <c r="F40" s="181"/>
      <c r="G40" s="182"/>
      <c r="H40" s="37"/>
    </row>
    <row r="41" spans="1:8" ht="15.75" thickBot="1" x14ac:dyDescent="0.3">
      <c r="A41" s="35"/>
      <c r="B41" s="36"/>
      <c r="C41" s="36"/>
      <c r="D41" s="36"/>
      <c r="E41" s="36"/>
      <c r="F41" s="36"/>
      <c r="G41" s="36"/>
      <c r="H41" s="37"/>
    </row>
    <row r="42" spans="1:8" ht="15.75" thickBot="1" x14ac:dyDescent="0.3">
      <c r="A42" s="35"/>
      <c r="B42" s="87" t="s">
        <v>35</v>
      </c>
      <c r="C42" s="88"/>
      <c r="D42" s="88"/>
      <c r="E42" s="89"/>
      <c r="F42" s="36"/>
      <c r="G42" s="36"/>
      <c r="H42" s="37"/>
    </row>
    <row r="43" spans="1:8" x14ac:dyDescent="0.25">
      <c r="A43" s="35"/>
      <c r="B43" s="90" t="s">
        <v>618</v>
      </c>
      <c r="C43" s="91"/>
      <c r="D43" s="91"/>
      <c r="E43" s="92"/>
      <c r="F43" s="36"/>
      <c r="G43" s="36"/>
      <c r="H43" s="37"/>
    </row>
    <row r="44" spans="1:8" x14ac:dyDescent="0.25">
      <c r="A44" s="35"/>
      <c r="B44" s="93" t="s">
        <v>34</v>
      </c>
      <c r="C44" s="94"/>
      <c r="D44" s="94"/>
      <c r="E44" s="95"/>
      <c r="F44" s="36"/>
      <c r="G44" s="36"/>
      <c r="H44" s="37"/>
    </row>
    <row r="45" spans="1:8" x14ac:dyDescent="0.25">
      <c r="A45" s="35"/>
      <c r="B45" s="93" t="s">
        <v>619</v>
      </c>
      <c r="C45" s="94"/>
      <c r="D45" s="94"/>
      <c r="E45" s="95"/>
      <c r="F45" s="36"/>
      <c r="G45" s="36"/>
      <c r="H45" s="37"/>
    </row>
    <row r="46" spans="1:8" x14ac:dyDescent="0.25">
      <c r="A46" s="35"/>
      <c r="B46" s="93" t="s">
        <v>620</v>
      </c>
      <c r="C46" s="94"/>
      <c r="D46" s="94"/>
      <c r="E46" s="95"/>
      <c r="F46" s="36"/>
      <c r="G46" s="36"/>
      <c r="H46" s="37"/>
    </row>
    <row r="47" spans="1:8" x14ac:dyDescent="0.25">
      <c r="A47" s="35"/>
      <c r="B47" s="93" t="s">
        <v>621</v>
      </c>
      <c r="C47" s="94"/>
      <c r="D47" s="94"/>
      <c r="E47" s="95"/>
      <c r="F47" s="36"/>
      <c r="G47" s="36"/>
      <c r="H47" s="37"/>
    </row>
    <row r="48" spans="1:8" x14ac:dyDescent="0.25">
      <c r="A48" s="35"/>
      <c r="B48" s="93" t="s">
        <v>622</v>
      </c>
      <c r="C48" s="94"/>
      <c r="D48" s="94"/>
      <c r="E48" s="95"/>
      <c r="F48" s="36"/>
      <c r="G48" s="36"/>
      <c r="H48" s="37"/>
    </row>
    <row r="49" spans="1:8" x14ac:dyDescent="0.25">
      <c r="A49" s="35"/>
      <c r="B49" s="93" t="s">
        <v>294</v>
      </c>
      <c r="C49" s="94"/>
      <c r="D49" s="94"/>
      <c r="E49" s="95"/>
      <c r="F49" s="36"/>
      <c r="G49" s="36"/>
      <c r="H49" s="37"/>
    </row>
    <row r="50" spans="1:8" x14ac:dyDescent="0.25">
      <c r="A50" s="35"/>
      <c r="B50" s="93" t="s">
        <v>623</v>
      </c>
      <c r="C50" s="94"/>
      <c r="D50" s="94"/>
      <c r="E50" s="95"/>
      <c r="F50" s="36"/>
      <c r="G50" s="36"/>
      <c r="H50" s="37"/>
    </row>
    <row r="51" spans="1:8" x14ac:dyDescent="0.25">
      <c r="A51" s="35"/>
      <c r="B51" s="93" t="s">
        <v>624</v>
      </c>
      <c r="C51" s="94"/>
      <c r="D51" s="94"/>
      <c r="E51" s="95"/>
      <c r="F51" s="36"/>
      <c r="G51" s="36"/>
      <c r="H51" s="37"/>
    </row>
    <row r="52" spans="1:8" x14ac:dyDescent="0.25">
      <c r="A52" s="35"/>
      <c r="B52" s="93" t="s">
        <v>625</v>
      </c>
      <c r="C52" s="94"/>
      <c r="D52" s="94"/>
      <c r="E52" s="95"/>
      <c r="F52" s="36"/>
      <c r="G52" s="36"/>
      <c r="H52" s="37"/>
    </row>
    <row r="53" spans="1:8" x14ac:dyDescent="0.25">
      <c r="A53" s="35"/>
      <c r="B53" s="93" t="s">
        <v>626</v>
      </c>
      <c r="C53" s="94"/>
      <c r="D53" s="94"/>
      <c r="E53" s="95"/>
      <c r="F53" s="36"/>
      <c r="G53" s="36"/>
      <c r="H53" s="37"/>
    </row>
    <row r="54" spans="1:8" x14ac:dyDescent="0.25">
      <c r="A54" s="35"/>
      <c r="B54" s="93" t="s">
        <v>627</v>
      </c>
      <c r="C54" s="94"/>
      <c r="D54" s="94"/>
      <c r="E54" s="95"/>
      <c r="F54" s="36"/>
      <c r="G54" s="36"/>
      <c r="H54" s="37"/>
    </row>
    <row r="55" spans="1:8" x14ac:dyDescent="0.25">
      <c r="A55" s="35"/>
      <c r="B55" s="93" t="s">
        <v>628</v>
      </c>
      <c r="C55" s="94"/>
      <c r="D55" s="94"/>
      <c r="E55" s="95"/>
      <c r="F55" s="36"/>
      <c r="G55" s="36"/>
      <c r="H55" s="37"/>
    </row>
    <row r="56" spans="1:8" x14ac:dyDescent="0.25">
      <c r="A56" s="35"/>
      <c r="B56" s="93" t="s">
        <v>629</v>
      </c>
      <c r="C56" s="94"/>
      <c r="D56" s="94"/>
      <c r="E56" s="95"/>
      <c r="F56" s="36"/>
      <c r="G56" s="36"/>
      <c r="H56" s="37"/>
    </row>
    <row r="57" spans="1:8" x14ac:dyDescent="0.25">
      <c r="A57" s="35"/>
      <c r="B57" s="93" t="s">
        <v>630</v>
      </c>
      <c r="C57" s="94"/>
      <c r="D57" s="94"/>
      <c r="E57" s="95"/>
      <c r="F57" s="36"/>
      <c r="G57" s="36"/>
      <c r="H57" s="37"/>
    </row>
    <row r="58" spans="1:8" x14ac:dyDescent="0.25">
      <c r="A58" s="35"/>
      <c r="B58" s="93" t="s">
        <v>631</v>
      </c>
      <c r="C58" s="94"/>
      <c r="D58" s="94"/>
      <c r="E58" s="95"/>
      <c r="F58" s="36"/>
      <c r="G58" s="36"/>
      <c r="H58" s="37"/>
    </row>
    <row r="59" spans="1:8" ht="15.75" thickBot="1" x14ac:dyDescent="0.3">
      <c r="A59" s="35"/>
      <c r="B59" s="96" t="s">
        <v>632</v>
      </c>
      <c r="C59" s="97"/>
      <c r="D59" s="97"/>
      <c r="E59" s="98"/>
      <c r="F59" s="36"/>
      <c r="G59" s="36"/>
      <c r="H59" s="37"/>
    </row>
    <row r="60" spans="1:8" ht="15.75" thickBot="1" x14ac:dyDescent="0.3">
      <c r="A60" s="35"/>
      <c r="B60" s="36"/>
      <c r="C60" s="36"/>
      <c r="D60" s="36"/>
      <c r="E60" s="36"/>
      <c r="F60" s="36"/>
      <c r="G60" s="36"/>
      <c r="H60" s="37"/>
    </row>
    <row r="61" spans="1:8" ht="15.75" thickBot="1" x14ac:dyDescent="0.3">
      <c r="B61" s="183" t="s">
        <v>32</v>
      </c>
      <c r="C61" s="184"/>
      <c r="D61" s="36"/>
      <c r="E61" s="36"/>
      <c r="F61" s="36"/>
      <c r="G61" s="36"/>
      <c r="H61" s="37"/>
    </row>
    <row r="62" spans="1:8" x14ac:dyDescent="0.25">
      <c r="B62" s="185" t="s">
        <v>633</v>
      </c>
      <c r="C62" s="186"/>
      <c r="D62" s="36"/>
      <c r="E62" s="36"/>
      <c r="F62" s="36"/>
      <c r="G62" s="36"/>
      <c r="H62" s="37"/>
    </row>
    <row r="63" spans="1:8" x14ac:dyDescent="0.25">
      <c r="B63" s="170" t="s">
        <v>37</v>
      </c>
      <c r="C63" s="171"/>
      <c r="D63" s="36"/>
      <c r="E63" s="36"/>
      <c r="F63" s="36"/>
      <c r="G63" s="36"/>
      <c r="H63" s="37"/>
    </row>
    <row r="64" spans="1:8" x14ac:dyDescent="0.25">
      <c r="B64" s="170" t="s">
        <v>38</v>
      </c>
      <c r="C64" s="171"/>
      <c r="D64" s="36"/>
      <c r="E64" s="36"/>
      <c r="F64" s="36"/>
      <c r="G64" s="36"/>
      <c r="H64" s="37"/>
    </row>
    <row r="65" spans="1:8" x14ac:dyDescent="0.25">
      <c r="B65" s="170" t="s">
        <v>39</v>
      </c>
      <c r="C65" s="171"/>
      <c r="D65" s="36"/>
      <c r="E65" s="36"/>
      <c r="F65" s="36"/>
      <c r="G65" s="36"/>
      <c r="H65" s="37"/>
    </row>
    <row r="66" spans="1:8" x14ac:dyDescent="0.25">
      <c r="B66" s="170" t="s">
        <v>40</v>
      </c>
      <c r="C66" s="171"/>
      <c r="D66" s="36"/>
      <c r="E66" s="36"/>
      <c r="F66" s="36"/>
      <c r="G66" s="36"/>
      <c r="H66" s="37"/>
    </row>
    <row r="67" spans="1:8" x14ac:dyDescent="0.25">
      <c r="B67" s="170" t="s">
        <v>634</v>
      </c>
      <c r="C67" s="171"/>
      <c r="D67" s="36"/>
      <c r="E67" s="36"/>
      <c r="F67" s="36"/>
      <c r="G67" s="36"/>
      <c r="H67" s="37"/>
    </row>
    <row r="68" spans="1:8" ht="15.75" thickBot="1" x14ac:dyDescent="0.3">
      <c r="A68" s="35"/>
      <c r="B68" s="172" t="s">
        <v>240</v>
      </c>
      <c r="C68" s="173"/>
      <c r="D68" s="36"/>
      <c r="E68" s="36"/>
      <c r="F68" s="36"/>
      <c r="G68" s="36"/>
      <c r="H68" s="37"/>
    </row>
    <row r="69" spans="1:8" ht="15.75" thickBot="1" x14ac:dyDescent="0.3">
      <c r="A69" s="35"/>
      <c r="B69" s="36"/>
      <c r="C69" s="36"/>
      <c r="D69" s="36"/>
      <c r="E69" s="36"/>
      <c r="F69" s="36"/>
      <c r="G69" s="36"/>
      <c r="H69" s="37"/>
    </row>
    <row r="70" spans="1:8" s="2" customFormat="1" ht="30.75" thickBot="1" x14ac:dyDescent="0.3">
      <c r="A70" s="38"/>
      <c r="B70" s="56" t="s">
        <v>4</v>
      </c>
      <c r="C70" s="56" t="s">
        <v>5</v>
      </c>
      <c r="D70" s="56" t="s">
        <v>6</v>
      </c>
      <c r="E70" s="57" t="s">
        <v>46</v>
      </c>
      <c r="F70" s="39"/>
      <c r="G70" s="39"/>
      <c r="H70" s="40"/>
    </row>
    <row r="71" spans="1:8" x14ac:dyDescent="0.25">
      <c r="A71" s="35"/>
      <c r="B71" s="48" t="s">
        <v>54</v>
      </c>
      <c r="C71" s="48" t="s">
        <v>59</v>
      </c>
      <c r="D71" s="49" t="s">
        <v>43</v>
      </c>
      <c r="E71" s="48">
        <v>0</v>
      </c>
      <c r="F71" s="36"/>
      <c r="G71" s="36"/>
      <c r="H71" s="37"/>
    </row>
    <row r="72" spans="1:8" x14ac:dyDescent="0.25">
      <c r="A72" s="35"/>
      <c r="B72" s="44" t="s">
        <v>55</v>
      </c>
      <c r="C72" s="44" t="s">
        <v>60</v>
      </c>
      <c r="D72" s="46" t="s">
        <v>10</v>
      </c>
      <c r="E72" s="44">
        <v>1</v>
      </c>
      <c r="F72" s="36"/>
      <c r="G72" s="36"/>
      <c r="H72" s="37"/>
    </row>
    <row r="73" spans="1:8" ht="15.75" thickBot="1" x14ac:dyDescent="0.3">
      <c r="A73" s="35"/>
      <c r="B73" s="44" t="s">
        <v>56</v>
      </c>
      <c r="C73" s="44" t="s">
        <v>10</v>
      </c>
      <c r="D73" s="46" t="s">
        <v>44</v>
      </c>
      <c r="E73" s="45">
        <v>2</v>
      </c>
      <c r="F73" s="36"/>
      <c r="G73" s="36"/>
      <c r="H73" s="37"/>
    </row>
    <row r="74" spans="1:8" ht="15.75" thickBot="1" x14ac:dyDescent="0.3">
      <c r="A74" s="35"/>
      <c r="B74" s="44" t="s">
        <v>57</v>
      </c>
      <c r="C74" s="44" t="s">
        <v>61</v>
      </c>
      <c r="D74" s="47" t="s">
        <v>45</v>
      </c>
      <c r="E74" s="36"/>
      <c r="F74" s="36"/>
      <c r="G74" s="36"/>
      <c r="H74" s="37"/>
    </row>
    <row r="75" spans="1:8" ht="15.75" thickBot="1" x14ac:dyDescent="0.3">
      <c r="A75" s="35"/>
      <c r="B75" s="45" t="s">
        <v>58</v>
      </c>
      <c r="C75" s="45" t="s">
        <v>635</v>
      </c>
      <c r="D75" s="36"/>
      <c r="E75" s="36"/>
      <c r="F75" s="36"/>
      <c r="G75" s="36"/>
      <c r="H75" s="37"/>
    </row>
    <row r="76" spans="1:8" ht="15.75" thickBot="1" x14ac:dyDescent="0.3">
      <c r="A76" s="35"/>
      <c r="B76" s="36"/>
      <c r="C76" s="36"/>
      <c r="D76" s="36"/>
      <c r="E76" s="36"/>
      <c r="F76" s="36"/>
      <c r="G76" s="36"/>
      <c r="H76" s="37"/>
    </row>
    <row r="77" spans="1:8" ht="21.75" customHeight="1" x14ac:dyDescent="0.25">
      <c r="A77" s="35"/>
      <c r="B77" s="174" t="s">
        <v>636</v>
      </c>
      <c r="C77" s="175"/>
      <c r="D77" s="175"/>
      <c r="E77" s="175"/>
      <c r="F77" s="175"/>
      <c r="G77" s="176"/>
      <c r="H77" s="37"/>
    </row>
    <row r="78" spans="1:8" ht="21.75" customHeight="1" x14ac:dyDescent="0.25">
      <c r="A78" s="35"/>
      <c r="B78" s="177"/>
      <c r="C78" s="178"/>
      <c r="D78" s="178"/>
      <c r="E78" s="178"/>
      <c r="F78" s="178"/>
      <c r="G78" s="179"/>
      <c r="H78" s="37"/>
    </row>
    <row r="79" spans="1:8" ht="21.75" customHeight="1" x14ac:dyDescent="0.25">
      <c r="A79" s="35"/>
      <c r="B79" s="177"/>
      <c r="C79" s="178"/>
      <c r="D79" s="178"/>
      <c r="E79" s="178"/>
      <c r="F79" s="178"/>
      <c r="G79" s="179"/>
      <c r="H79" s="37"/>
    </row>
    <row r="80" spans="1:8" ht="21.75" customHeight="1" x14ac:dyDescent="0.25">
      <c r="A80" s="35"/>
      <c r="B80" s="177"/>
      <c r="C80" s="178"/>
      <c r="D80" s="178"/>
      <c r="E80" s="178"/>
      <c r="F80" s="178"/>
      <c r="G80" s="179"/>
      <c r="H80" s="37"/>
    </row>
    <row r="81" spans="1:8" ht="21.75" customHeight="1" x14ac:dyDescent="0.25">
      <c r="A81" s="35"/>
      <c r="B81" s="177"/>
      <c r="C81" s="178"/>
      <c r="D81" s="178"/>
      <c r="E81" s="178"/>
      <c r="F81" s="178"/>
      <c r="G81" s="179"/>
      <c r="H81" s="37"/>
    </row>
    <row r="82" spans="1:8" ht="21.75" customHeight="1" thickBot="1" x14ac:dyDescent="0.3">
      <c r="A82" s="35"/>
      <c r="B82" s="180"/>
      <c r="C82" s="181"/>
      <c r="D82" s="181"/>
      <c r="E82" s="181"/>
      <c r="F82" s="181"/>
      <c r="G82" s="182"/>
      <c r="H82" s="37"/>
    </row>
    <row r="83" spans="1:8" ht="4.5" customHeight="1" thickBot="1" x14ac:dyDescent="0.3">
      <c r="A83" s="41"/>
      <c r="B83" s="42"/>
      <c r="C83" s="42"/>
      <c r="D83" s="42"/>
      <c r="E83" s="42"/>
      <c r="F83" s="42"/>
      <c r="G83" s="42"/>
      <c r="H83" s="43"/>
    </row>
  </sheetData>
  <mergeCells count="26">
    <mergeCell ref="B15:G15"/>
    <mergeCell ref="B67:C67"/>
    <mergeCell ref="B68:C68"/>
    <mergeCell ref="B77:G82"/>
    <mergeCell ref="B61:C61"/>
    <mergeCell ref="B62:C62"/>
    <mergeCell ref="B63:C63"/>
    <mergeCell ref="B64:C64"/>
    <mergeCell ref="B65:C65"/>
    <mergeCell ref="B66:C66"/>
    <mergeCell ref="B35:G40"/>
    <mergeCell ref="B16:G16"/>
    <mergeCell ref="B17:G17"/>
    <mergeCell ref="B19:G22"/>
    <mergeCell ref="B23:G28"/>
    <mergeCell ref="B29:G34"/>
    <mergeCell ref="B5:G5"/>
    <mergeCell ref="B6:B7"/>
    <mergeCell ref="C6:G6"/>
    <mergeCell ref="B14:G14"/>
    <mergeCell ref="B2:B4"/>
    <mergeCell ref="C2:E3"/>
    <mergeCell ref="F2:G2"/>
    <mergeCell ref="F3:G3"/>
    <mergeCell ref="C4:E4"/>
    <mergeCell ref="F4:G4"/>
  </mergeCells>
  <dataValidations count="1">
    <dataValidation type="list" allowBlank="1" showInputMessage="1" showErrorMessage="1" sqref="J61">
      <formula1>$B$62:$B$68</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20:M28"/>
  <sheetViews>
    <sheetView workbookViewId="0">
      <selection activeCell="B128" sqref="B128"/>
    </sheetView>
  </sheetViews>
  <sheetFormatPr baseColWidth="10" defaultRowHeight="15" x14ac:dyDescent="0.25"/>
  <cols>
    <col min="2" max="2" width="17.140625" customWidth="1"/>
    <col min="12" max="12" width="18.42578125" customWidth="1"/>
  </cols>
  <sheetData>
    <row r="20" spans="2:13" x14ac:dyDescent="0.25">
      <c r="B20" s="67" t="s">
        <v>32</v>
      </c>
      <c r="L20" s="67" t="s">
        <v>241</v>
      </c>
    </row>
    <row r="21" spans="2:13" x14ac:dyDescent="0.25">
      <c r="B21" s="39" t="s">
        <v>239</v>
      </c>
      <c r="C21">
        <f>SUM(C22:C28)</f>
        <v>122</v>
      </c>
      <c r="L21" t="s">
        <v>239</v>
      </c>
      <c r="M21">
        <f>SUM(M22:M28)</f>
        <v>122</v>
      </c>
    </row>
    <row r="22" spans="2:13" x14ac:dyDescent="0.25">
      <c r="B22" s="39" t="s">
        <v>37</v>
      </c>
      <c r="C22" s="39">
        <v>63</v>
      </c>
      <c r="L22" s="36" t="s">
        <v>242</v>
      </c>
      <c r="M22">
        <v>44</v>
      </c>
    </row>
    <row r="23" spans="2:13" x14ac:dyDescent="0.25">
      <c r="B23" s="39" t="s">
        <v>240</v>
      </c>
      <c r="C23" s="39">
        <v>30</v>
      </c>
      <c r="L23" s="36" t="s">
        <v>243</v>
      </c>
      <c r="M23">
        <v>58</v>
      </c>
    </row>
    <row r="24" spans="2:13" x14ac:dyDescent="0.25">
      <c r="B24" s="39" t="s">
        <v>38</v>
      </c>
      <c r="C24" s="39">
        <v>11</v>
      </c>
      <c r="L24" s="36" t="s">
        <v>244</v>
      </c>
      <c r="M24">
        <v>20</v>
      </c>
    </row>
    <row r="25" spans="2:13" x14ac:dyDescent="0.25">
      <c r="B25" s="39" t="s">
        <v>36</v>
      </c>
      <c r="C25" s="39">
        <v>11</v>
      </c>
      <c r="L25" s="36" t="s">
        <v>245</v>
      </c>
      <c r="M25">
        <v>0</v>
      </c>
    </row>
    <row r="26" spans="2:13" x14ac:dyDescent="0.25">
      <c r="B26" s="39" t="s">
        <v>41</v>
      </c>
      <c r="C26" s="39">
        <v>5</v>
      </c>
    </row>
    <row r="27" spans="2:13" x14ac:dyDescent="0.25">
      <c r="B27" s="39" t="s">
        <v>39</v>
      </c>
      <c r="C27" s="39">
        <v>1</v>
      </c>
    </row>
    <row r="28" spans="2:13" x14ac:dyDescent="0.25">
      <c r="B28" s="39" t="s">
        <v>40</v>
      </c>
      <c r="C28" s="39">
        <v>1</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75"/>
  <sheetViews>
    <sheetView topLeftCell="A11" workbookViewId="0">
      <selection activeCell="J14" sqref="J14:J38"/>
    </sheetView>
  </sheetViews>
  <sheetFormatPr baseColWidth="10" defaultRowHeight="15" x14ac:dyDescent="0.25"/>
  <cols>
    <col min="1" max="1" width="18.42578125" customWidth="1"/>
    <col min="2" max="2" width="17.42578125" customWidth="1"/>
    <col min="3" max="5" width="15.7109375" customWidth="1"/>
    <col min="6" max="6" width="14.42578125" customWidth="1"/>
    <col min="9" max="9" width="14.42578125" customWidth="1"/>
    <col min="10" max="10" width="16.28515625" customWidth="1"/>
  </cols>
  <sheetData>
    <row r="1" spans="1:11" s="1" customFormat="1" ht="16.5" customHeight="1" x14ac:dyDescent="0.25">
      <c r="A1" s="209"/>
      <c r="B1" s="212" t="s">
        <v>49</v>
      </c>
      <c r="C1" s="213"/>
      <c r="D1" s="214"/>
      <c r="E1" s="203" t="s">
        <v>51</v>
      </c>
      <c r="F1" s="204"/>
    </row>
    <row r="2" spans="1:11" s="1" customFormat="1" ht="16.5" customHeight="1" x14ac:dyDescent="0.25">
      <c r="A2" s="210"/>
      <c r="B2" s="215"/>
      <c r="C2" s="216"/>
      <c r="D2" s="217"/>
      <c r="E2" s="205" t="s">
        <v>52</v>
      </c>
      <c r="F2" s="206"/>
    </row>
    <row r="3" spans="1:11" s="1" customFormat="1" ht="23.25" customHeight="1" thickBot="1" x14ac:dyDescent="0.3">
      <c r="A3" s="211"/>
      <c r="B3" s="218" t="s">
        <v>33</v>
      </c>
      <c r="C3" s="219"/>
      <c r="D3" s="220"/>
      <c r="E3" s="207" t="s">
        <v>53</v>
      </c>
      <c r="F3" s="208"/>
    </row>
    <row r="4" spans="1:11" ht="23.25" customHeight="1" thickBot="1" x14ac:dyDescent="0.3">
      <c r="A4" s="221" t="s">
        <v>50</v>
      </c>
      <c r="B4" s="221"/>
      <c r="C4" s="221"/>
      <c r="D4" s="221"/>
      <c r="E4" s="221"/>
      <c r="F4" s="221"/>
    </row>
    <row r="5" spans="1:11" ht="19.5" customHeight="1" x14ac:dyDescent="0.25">
      <c r="A5" s="225" t="s">
        <v>4</v>
      </c>
      <c r="B5" s="222" t="s">
        <v>5</v>
      </c>
      <c r="C5" s="223"/>
      <c r="D5" s="223"/>
      <c r="E5" s="223"/>
      <c r="F5" s="224"/>
    </row>
    <row r="6" spans="1:11" ht="30.75" thickBot="1" x14ac:dyDescent="0.3">
      <c r="A6" s="226"/>
      <c r="B6" s="18" t="s">
        <v>48</v>
      </c>
      <c r="C6" s="19" t="s">
        <v>11</v>
      </c>
      <c r="D6" s="19" t="s">
        <v>12</v>
      </c>
      <c r="E6" s="19" t="s">
        <v>13</v>
      </c>
      <c r="F6" s="20" t="s">
        <v>14</v>
      </c>
    </row>
    <row r="7" spans="1:11" ht="19.5" customHeight="1" x14ac:dyDescent="0.25">
      <c r="A7" s="23" t="s">
        <v>15</v>
      </c>
      <c r="B7" s="4" t="s">
        <v>20</v>
      </c>
      <c r="C7" s="5" t="s">
        <v>20</v>
      </c>
      <c r="D7" s="5" t="s">
        <v>20</v>
      </c>
      <c r="E7" s="9" t="s">
        <v>21</v>
      </c>
      <c r="F7" s="17" t="s">
        <v>22</v>
      </c>
    </row>
    <row r="8" spans="1:11" ht="19.5" customHeight="1" x14ac:dyDescent="0.25">
      <c r="A8" s="21" t="s">
        <v>16</v>
      </c>
      <c r="B8" s="6" t="s">
        <v>20</v>
      </c>
      <c r="C8" s="7" t="s">
        <v>20</v>
      </c>
      <c r="D8" s="8" t="s">
        <v>21</v>
      </c>
      <c r="E8" s="15" t="s">
        <v>22</v>
      </c>
      <c r="F8" s="11" t="s">
        <v>23</v>
      </c>
    </row>
    <row r="9" spans="1:11" ht="19.5" customHeight="1" x14ac:dyDescent="0.25">
      <c r="A9" s="21" t="s">
        <v>17</v>
      </c>
      <c r="B9" s="6" t="s">
        <v>20</v>
      </c>
      <c r="C9" s="8" t="s">
        <v>21</v>
      </c>
      <c r="D9" s="15" t="s">
        <v>22</v>
      </c>
      <c r="E9" s="15" t="s">
        <v>22</v>
      </c>
      <c r="F9" s="11" t="s">
        <v>23</v>
      </c>
    </row>
    <row r="10" spans="1:11" ht="19.5" customHeight="1" x14ac:dyDescent="0.25">
      <c r="A10" s="21" t="s">
        <v>18</v>
      </c>
      <c r="B10" s="10" t="s">
        <v>21</v>
      </c>
      <c r="C10" s="8" t="s">
        <v>21</v>
      </c>
      <c r="D10" s="15" t="s">
        <v>22</v>
      </c>
      <c r="E10" s="16" t="s">
        <v>23</v>
      </c>
      <c r="F10" s="11" t="s">
        <v>23</v>
      </c>
    </row>
    <row r="11" spans="1:11" ht="19.5" customHeight="1" thickBot="1" x14ac:dyDescent="0.3">
      <c r="A11" s="22" t="s">
        <v>19</v>
      </c>
      <c r="B11" s="29" t="s">
        <v>21</v>
      </c>
      <c r="C11" s="14" t="s">
        <v>22</v>
      </c>
      <c r="D11" s="13" t="s">
        <v>23</v>
      </c>
      <c r="E11" s="13" t="s">
        <v>23</v>
      </c>
      <c r="F11" s="12" t="s">
        <v>23</v>
      </c>
      <c r="I11" s="26"/>
    </row>
    <row r="12" spans="1:11" ht="7.5" customHeight="1" thickBot="1" x14ac:dyDescent="0.3"/>
    <row r="13" spans="1:11" x14ac:dyDescent="0.25">
      <c r="A13" s="146" t="s">
        <v>24</v>
      </c>
      <c r="B13" s="147"/>
      <c r="C13" s="147"/>
      <c r="D13" s="147"/>
      <c r="E13" s="147"/>
      <c r="F13" s="148"/>
    </row>
    <row r="14" spans="1:11" x14ac:dyDescent="0.25">
      <c r="A14" s="167" t="s">
        <v>25</v>
      </c>
      <c r="B14" s="168"/>
      <c r="C14" s="168"/>
      <c r="D14" s="168"/>
      <c r="E14" s="168"/>
      <c r="F14" s="169"/>
      <c r="H14" t="str">
        <f>+I14&amp;J14</f>
        <v>RAROINSIGNIFICANTE</v>
      </c>
      <c r="I14" s="27" t="s">
        <v>58</v>
      </c>
      <c r="J14" s="27" t="s">
        <v>59</v>
      </c>
      <c r="K14" s="4" t="s">
        <v>20</v>
      </c>
    </row>
    <row r="15" spans="1:11" x14ac:dyDescent="0.25">
      <c r="A15" s="187" t="s">
        <v>26</v>
      </c>
      <c r="B15" s="188"/>
      <c r="C15" s="188"/>
      <c r="D15" s="188"/>
      <c r="E15" s="188"/>
      <c r="F15" s="189"/>
      <c r="H15" t="str">
        <f t="shared" ref="H15:H38" si="0">+I15&amp;J15</f>
        <v>RAROMENOR</v>
      </c>
      <c r="I15" s="27" t="s">
        <v>58</v>
      </c>
      <c r="J15" s="28" t="s">
        <v>60</v>
      </c>
      <c r="K15" s="5" t="s">
        <v>20</v>
      </c>
    </row>
    <row r="16" spans="1:11" ht="15.75" thickBot="1" x14ac:dyDescent="0.3">
      <c r="A16" s="190" t="s">
        <v>27</v>
      </c>
      <c r="B16" s="191"/>
      <c r="C16" s="191"/>
      <c r="D16" s="191"/>
      <c r="E16" s="191"/>
      <c r="F16" s="192"/>
      <c r="H16" t="str">
        <f t="shared" si="0"/>
        <v>RAROMODERADO</v>
      </c>
      <c r="I16" s="27" t="s">
        <v>58</v>
      </c>
      <c r="J16" s="28" t="s">
        <v>10</v>
      </c>
      <c r="K16" s="5" t="s">
        <v>20</v>
      </c>
    </row>
    <row r="17" spans="1:11" ht="15.75" thickBot="1" x14ac:dyDescent="0.3">
      <c r="H17" t="str">
        <f t="shared" si="0"/>
        <v>RAROMAYOR</v>
      </c>
      <c r="I17" s="27" t="s">
        <v>58</v>
      </c>
      <c r="J17" s="28" t="s">
        <v>61</v>
      </c>
      <c r="K17" s="9" t="s">
        <v>21</v>
      </c>
    </row>
    <row r="18" spans="1:11" x14ac:dyDescent="0.25">
      <c r="A18" s="193" t="s">
        <v>28</v>
      </c>
      <c r="B18" s="194"/>
      <c r="C18" s="194"/>
      <c r="D18" s="194"/>
      <c r="E18" s="194"/>
      <c r="F18" s="195"/>
      <c r="H18" t="str">
        <f t="shared" si="0"/>
        <v>RAROCATASTRÓFICO</v>
      </c>
      <c r="I18" s="27" t="s">
        <v>58</v>
      </c>
      <c r="J18" s="28" t="s">
        <v>635</v>
      </c>
      <c r="K18" s="17" t="s">
        <v>22</v>
      </c>
    </row>
    <row r="19" spans="1:11" x14ac:dyDescent="0.25">
      <c r="A19" s="196"/>
      <c r="B19" s="197"/>
      <c r="C19" s="197"/>
      <c r="D19" s="197"/>
      <c r="E19" s="197"/>
      <c r="F19" s="198"/>
      <c r="H19" t="str">
        <f t="shared" si="0"/>
        <v>IMPROBABLEINSIGNIFICANTE</v>
      </c>
      <c r="I19" s="27" t="s">
        <v>57</v>
      </c>
      <c r="J19" s="27" t="s">
        <v>59</v>
      </c>
      <c r="K19" s="6" t="s">
        <v>20</v>
      </c>
    </row>
    <row r="20" spans="1:11" x14ac:dyDescent="0.25">
      <c r="A20" s="196"/>
      <c r="B20" s="197"/>
      <c r="C20" s="197"/>
      <c r="D20" s="197"/>
      <c r="E20" s="197"/>
      <c r="F20" s="198"/>
      <c r="H20" t="str">
        <f t="shared" si="0"/>
        <v>IMPROBABLEMENOR</v>
      </c>
      <c r="I20" s="27" t="s">
        <v>57</v>
      </c>
      <c r="J20" s="28" t="s">
        <v>60</v>
      </c>
      <c r="K20" s="7" t="s">
        <v>20</v>
      </c>
    </row>
    <row r="21" spans="1:11" ht="15.75" thickBot="1" x14ac:dyDescent="0.3">
      <c r="A21" s="199"/>
      <c r="B21" s="200"/>
      <c r="C21" s="200"/>
      <c r="D21" s="200"/>
      <c r="E21" s="200"/>
      <c r="F21" s="201"/>
      <c r="H21" t="str">
        <f t="shared" si="0"/>
        <v>IMPROBABLEMODERADO</v>
      </c>
      <c r="I21" s="27" t="s">
        <v>57</v>
      </c>
      <c r="J21" s="28" t="s">
        <v>10</v>
      </c>
      <c r="K21" s="8" t="s">
        <v>21</v>
      </c>
    </row>
    <row r="22" spans="1:11" ht="15" customHeight="1" x14ac:dyDescent="0.25">
      <c r="A22" s="193" t="s">
        <v>29</v>
      </c>
      <c r="B22" s="194"/>
      <c r="C22" s="194"/>
      <c r="D22" s="194"/>
      <c r="E22" s="194"/>
      <c r="F22" s="195"/>
      <c r="H22" t="str">
        <f t="shared" si="0"/>
        <v>IMPROBABLEMAYOR</v>
      </c>
      <c r="I22" s="27" t="s">
        <v>57</v>
      </c>
      <c r="J22" s="28" t="s">
        <v>61</v>
      </c>
      <c r="K22" s="15" t="s">
        <v>22</v>
      </c>
    </row>
    <row r="23" spans="1:11" x14ac:dyDescent="0.25">
      <c r="A23" s="196"/>
      <c r="B23" s="197"/>
      <c r="C23" s="197"/>
      <c r="D23" s="197"/>
      <c r="E23" s="197"/>
      <c r="F23" s="198"/>
      <c r="H23" t="str">
        <f t="shared" si="0"/>
        <v>IMPROBABLECATASTRÓFICO</v>
      </c>
      <c r="I23" s="27" t="s">
        <v>57</v>
      </c>
      <c r="J23" s="28" t="s">
        <v>635</v>
      </c>
      <c r="K23" s="11" t="s">
        <v>23</v>
      </c>
    </row>
    <row r="24" spans="1:11" x14ac:dyDescent="0.25">
      <c r="A24" s="196"/>
      <c r="B24" s="197"/>
      <c r="C24" s="197"/>
      <c r="D24" s="197"/>
      <c r="E24" s="197"/>
      <c r="F24" s="198"/>
      <c r="H24" t="str">
        <f t="shared" si="0"/>
        <v>POSIBLEINSIGNIFICANTE</v>
      </c>
      <c r="I24" s="27" t="s">
        <v>56</v>
      </c>
      <c r="J24" s="27" t="s">
        <v>59</v>
      </c>
      <c r="K24" s="6" t="s">
        <v>20</v>
      </c>
    </row>
    <row r="25" spans="1:11" x14ac:dyDescent="0.25">
      <c r="A25" s="196"/>
      <c r="B25" s="197"/>
      <c r="C25" s="197"/>
      <c r="D25" s="197"/>
      <c r="E25" s="197"/>
      <c r="F25" s="198"/>
      <c r="H25" t="str">
        <f t="shared" si="0"/>
        <v>POSIBLEMENOR</v>
      </c>
      <c r="I25" s="27" t="s">
        <v>56</v>
      </c>
      <c r="J25" s="28" t="s">
        <v>60</v>
      </c>
      <c r="K25" s="8" t="s">
        <v>21</v>
      </c>
    </row>
    <row r="26" spans="1:11" x14ac:dyDescent="0.25">
      <c r="A26" s="196"/>
      <c r="B26" s="197"/>
      <c r="C26" s="197"/>
      <c r="D26" s="197"/>
      <c r="E26" s="197"/>
      <c r="F26" s="198"/>
      <c r="H26" t="str">
        <f t="shared" si="0"/>
        <v>POSIBLEMODERADO</v>
      </c>
      <c r="I26" s="27" t="s">
        <v>56</v>
      </c>
      <c r="J26" s="28" t="s">
        <v>10</v>
      </c>
      <c r="K26" s="15" t="s">
        <v>22</v>
      </c>
    </row>
    <row r="27" spans="1:11" ht="15.75" thickBot="1" x14ac:dyDescent="0.3">
      <c r="A27" s="199"/>
      <c r="B27" s="200"/>
      <c r="C27" s="200"/>
      <c r="D27" s="200"/>
      <c r="E27" s="200"/>
      <c r="F27" s="201"/>
      <c r="H27" t="str">
        <f t="shared" si="0"/>
        <v>POSIBLEMAYOR</v>
      </c>
      <c r="I27" s="27" t="s">
        <v>56</v>
      </c>
      <c r="J27" s="28" t="s">
        <v>61</v>
      </c>
      <c r="K27" s="15" t="s">
        <v>22</v>
      </c>
    </row>
    <row r="28" spans="1:11" x14ac:dyDescent="0.25">
      <c r="A28" s="193" t="s">
        <v>30</v>
      </c>
      <c r="B28" s="194"/>
      <c r="C28" s="194"/>
      <c r="D28" s="194"/>
      <c r="E28" s="194"/>
      <c r="F28" s="195"/>
      <c r="H28" t="str">
        <f t="shared" si="0"/>
        <v>POSIBLECATASTRÓFICO</v>
      </c>
      <c r="I28" s="27" t="s">
        <v>56</v>
      </c>
      <c r="J28" s="28" t="s">
        <v>635</v>
      </c>
      <c r="K28" s="11" t="s">
        <v>23</v>
      </c>
    </row>
    <row r="29" spans="1:11" x14ac:dyDescent="0.25">
      <c r="A29" s="196"/>
      <c r="B29" s="197"/>
      <c r="C29" s="197"/>
      <c r="D29" s="197"/>
      <c r="E29" s="197"/>
      <c r="F29" s="198"/>
      <c r="H29" t="str">
        <f t="shared" si="0"/>
        <v>PROBABLEINSIGNIFICANTE</v>
      </c>
      <c r="I29" s="27" t="s">
        <v>55</v>
      </c>
      <c r="J29" s="27" t="s">
        <v>59</v>
      </c>
      <c r="K29" s="10" t="s">
        <v>21</v>
      </c>
    </row>
    <row r="30" spans="1:11" x14ac:dyDescent="0.25">
      <c r="A30" s="196"/>
      <c r="B30" s="197"/>
      <c r="C30" s="197"/>
      <c r="D30" s="197"/>
      <c r="E30" s="197"/>
      <c r="F30" s="198"/>
      <c r="H30" t="str">
        <f t="shared" si="0"/>
        <v>PROBABLEMENOR</v>
      </c>
      <c r="I30" s="27" t="s">
        <v>55</v>
      </c>
      <c r="J30" s="28" t="s">
        <v>60</v>
      </c>
      <c r="K30" s="8" t="s">
        <v>21</v>
      </c>
    </row>
    <row r="31" spans="1:11" x14ac:dyDescent="0.25">
      <c r="A31" s="196"/>
      <c r="B31" s="197"/>
      <c r="C31" s="197"/>
      <c r="D31" s="197"/>
      <c r="E31" s="197"/>
      <c r="F31" s="198"/>
      <c r="H31" t="str">
        <f t="shared" si="0"/>
        <v>PROBABLEMODERADO</v>
      </c>
      <c r="I31" s="27" t="s">
        <v>55</v>
      </c>
      <c r="J31" s="28" t="s">
        <v>10</v>
      </c>
      <c r="K31" s="15" t="s">
        <v>22</v>
      </c>
    </row>
    <row r="32" spans="1:11" x14ac:dyDescent="0.25">
      <c r="A32" s="196"/>
      <c r="B32" s="197"/>
      <c r="C32" s="197"/>
      <c r="D32" s="197"/>
      <c r="E32" s="197"/>
      <c r="F32" s="198"/>
      <c r="H32" t="str">
        <f t="shared" si="0"/>
        <v>PROBABLEMAYOR</v>
      </c>
      <c r="I32" s="27" t="s">
        <v>55</v>
      </c>
      <c r="J32" s="28" t="s">
        <v>61</v>
      </c>
      <c r="K32" s="16" t="s">
        <v>23</v>
      </c>
    </row>
    <row r="33" spans="1:11" ht="15.75" thickBot="1" x14ac:dyDescent="0.3">
      <c r="A33" s="199"/>
      <c r="B33" s="200"/>
      <c r="C33" s="200"/>
      <c r="D33" s="200"/>
      <c r="E33" s="200"/>
      <c r="F33" s="201"/>
      <c r="H33" t="str">
        <f t="shared" si="0"/>
        <v>PROBABLECATASTRÓFICO</v>
      </c>
      <c r="I33" s="27" t="s">
        <v>55</v>
      </c>
      <c r="J33" s="28" t="s">
        <v>635</v>
      </c>
      <c r="K33" s="11" t="s">
        <v>23</v>
      </c>
    </row>
    <row r="34" spans="1:11" ht="15.75" thickBot="1" x14ac:dyDescent="0.3">
      <c r="A34" s="193" t="s">
        <v>31</v>
      </c>
      <c r="B34" s="194"/>
      <c r="C34" s="194"/>
      <c r="D34" s="194"/>
      <c r="E34" s="194"/>
      <c r="F34" s="195"/>
      <c r="H34" t="str">
        <f t="shared" si="0"/>
        <v>CASI SEGUROINSIGNIFICANTE</v>
      </c>
      <c r="I34" s="27" t="s">
        <v>54</v>
      </c>
      <c r="J34" s="27" t="s">
        <v>59</v>
      </c>
      <c r="K34" s="29" t="s">
        <v>21</v>
      </c>
    </row>
    <row r="35" spans="1:11" ht="15.75" thickBot="1" x14ac:dyDescent="0.3">
      <c r="A35" s="196"/>
      <c r="B35" s="197"/>
      <c r="C35" s="197"/>
      <c r="D35" s="197"/>
      <c r="E35" s="197"/>
      <c r="F35" s="198"/>
      <c r="H35" t="str">
        <f t="shared" si="0"/>
        <v>CASI SEGUROMENOR</v>
      </c>
      <c r="I35" s="27" t="s">
        <v>54</v>
      </c>
      <c r="J35" s="28" t="s">
        <v>60</v>
      </c>
      <c r="K35" s="14" t="s">
        <v>22</v>
      </c>
    </row>
    <row r="36" spans="1:11" ht="15.75" thickBot="1" x14ac:dyDescent="0.3">
      <c r="A36" s="196"/>
      <c r="B36" s="197"/>
      <c r="C36" s="197"/>
      <c r="D36" s="197"/>
      <c r="E36" s="197"/>
      <c r="F36" s="198"/>
      <c r="H36" t="str">
        <f t="shared" si="0"/>
        <v>CASI SEGUROMODERADO</v>
      </c>
      <c r="I36" s="27" t="s">
        <v>54</v>
      </c>
      <c r="J36" s="28" t="s">
        <v>10</v>
      </c>
      <c r="K36" s="13" t="s">
        <v>23</v>
      </c>
    </row>
    <row r="37" spans="1:11" ht="15.75" thickBot="1" x14ac:dyDescent="0.3">
      <c r="A37" s="196"/>
      <c r="B37" s="197"/>
      <c r="C37" s="197"/>
      <c r="D37" s="197"/>
      <c r="E37" s="197"/>
      <c r="F37" s="198"/>
      <c r="H37" t="str">
        <f t="shared" si="0"/>
        <v>CASI SEGUROMAYOR</v>
      </c>
      <c r="I37" s="27" t="s">
        <v>54</v>
      </c>
      <c r="J37" s="28" t="s">
        <v>61</v>
      </c>
      <c r="K37" s="13" t="s">
        <v>23</v>
      </c>
    </row>
    <row r="38" spans="1:11" ht="15.75" thickBot="1" x14ac:dyDescent="0.3">
      <c r="A38" s="196"/>
      <c r="B38" s="197"/>
      <c r="C38" s="197"/>
      <c r="D38" s="197"/>
      <c r="E38" s="197"/>
      <c r="F38" s="198"/>
      <c r="H38" t="str">
        <f t="shared" si="0"/>
        <v>CASI SEGUROCATASTRÓFICO</v>
      </c>
      <c r="I38" s="27" t="s">
        <v>54</v>
      </c>
      <c r="J38" s="28" t="s">
        <v>635</v>
      </c>
      <c r="K38" s="12" t="s">
        <v>23</v>
      </c>
    </row>
    <row r="39" spans="1:11" ht="15.75" thickBot="1" x14ac:dyDescent="0.3">
      <c r="A39" s="199"/>
      <c r="B39" s="200"/>
      <c r="C39" s="200"/>
      <c r="D39" s="200"/>
      <c r="E39" s="200"/>
      <c r="F39" s="201"/>
    </row>
    <row r="41" spans="1:11" x14ac:dyDescent="0.25">
      <c r="A41" s="202" t="s">
        <v>35</v>
      </c>
      <c r="B41" s="202"/>
      <c r="C41" s="202"/>
      <c r="D41" s="202"/>
    </row>
    <row r="42" spans="1:11" x14ac:dyDescent="0.25">
      <c r="A42" s="63" t="str">
        <f>+'CONVENCIONES '!B43</f>
        <v>DIRECCIONAMIENTO ESTRATÉGICO</v>
      </c>
      <c r="B42" s="63"/>
      <c r="C42" s="63"/>
      <c r="D42" s="63"/>
    </row>
    <row r="43" spans="1:11" x14ac:dyDescent="0.25">
      <c r="A43" s="63" t="str">
        <f>+'CONVENCIONES '!B44</f>
        <v>COMUNICACIONES</v>
      </c>
      <c r="B43" s="63"/>
      <c r="C43" s="63"/>
      <c r="D43" s="63"/>
    </row>
    <row r="44" spans="1:11" x14ac:dyDescent="0.25">
      <c r="A44" s="63" t="str">
        <f>+'CONVENCIONES '!B45</f>
        <v>FORMULACIÓN DE POLÍTICA</v>
      </c>
      <c r="B44" s="63"/>
      <c r="C44" s="63"/>
      <c r="D44" s="63"/>
    </row>
    <row r="45" spans="1:11" x14ac:dyDescent="0.25">
      <c r="A45" s="63" t="str">
        <f>+'CONVENCIONES '!B46</f>
        <v>GESTIÓN Y ARTICULACIÓN DE LA OFERTA</v>
      </c>
      <c r="B45" s="63"/>
      <c r="C45" s="63"/>
      <c r="D45" s="63"/>
    </row>
    <row r="46" spans="1:11" x14ac:dyDescent="0.25">
      <c r="A46" s="63" t="str">
        <f>+'CONVENCIONES '!B47</f>
        <v>GESTIÓN PARA LA INCLUSIÓN SOCIAL</v>
      </c>
      <c r="B46" s="63"/>
      <c r="C46" s="63"/>
      <c r="D46" s="63"/>
    </row>
    <row r="47" spans="1:11" x14ac:dyDescent="0.25">
      <c r="A47" s="63" t="str">
        <f>+'CONVENCIONES '!B48</f>
        <v>GESTIÓN DE ACOMPAÑAMIENTO</v>
      </c>
      <c r="B47" s="63"/>
      <c r="C47" s="63"/>
      <c r="D47" s="63"/>
    </row>
    <row r="48" spans="1:11" x14ac:dyDescent="0.25">
      <c r="A48" s="63" t="str">
        <f>+'CONVENCIONES '!B49</f>
        <v>PARTICIPACIÓN Y SERVICIO AL CIUDADANO</v>
      </c>
      <c r="B48" s="63"/>
      <c r="C48" s="63"/>
      <c r="D48" s="63"/>
    </row>
    <row r="49" spans="1:4" x14ac:dyDescent="0.25">
      <c r="A49" s="63" t="str">
        <f>+'CONVENCIONES '!B50</f>
        <v>GESTIÓN DE INFORMACIÓN</v>
      </c>
      <c r="B49" s="63"/>
      <c r="C49" s="63"/>
      <c r="D49" s="63"/>
    </row>
    <row r="50" spans="1:4" x14ac:dyDescent="0.25">
      <c r="A50" s="63" t="str">
        <f>+'CONVENCIONES '!B51</f>
        <v>SEGUIMIENTO Y EVALUACIÓN DE LA POLÍTICA</v>
      </c>
      <c r="B50" s="63"/>
      <c r="C50" s="63"/>
      <c r="D50" s="63"/>
    </row>
    <row r="51" spans="1:4" x14ac:dyDescent="0.25">
      <c r="A51" s="63" t="str">
        <f>+'CONVENCIONES '!B52</f>
        <v>GESTIÓN DE TALENTO HUMANO</v>
      </c>
      <c r="B51" s="63"/>
      <c r="C51" s="63"/>
      <c r="D51" s="63"/>
    </row>
    <row r="52" spans="1:4" x14ac:dyDescent="0.25">
      <c r="A52" s="63" t="str">
        <f>+'CONVENCIONES '!B53</f>
        <v>GESTIÓN FINANCIERA</v>
      </c>
      <c r="B52" s="63"/>
      <c r="C52" s="63"/>
      <c r="D52" s="63"/>
    </row>
    <row r="53" spans="1:4" x14ac:dyDescent="0.25">
      <c r="A53" s="63" t="str">
        <f>+'CONVENCIONES '!B54</f>
        <v>GESTIÓN JURÍDICA</v>
      </c>
      <c r="B53" s="63"/>
      <c r="C53" s="63"/>
      <c r="D53" s="63"/>
    </row>
    <row r="54" spans="1:4" x14ac:dyDescent="0.25">
      <c r="A54" s="63" t="str">
        <f>+'CONVENCIONES '!B55</f>
        <v>GESTIÓN DE ADQUISICIÓN DE BIENES Y SERVICIOS</v>
      </c>
      <c r="B54" s="63"/>
      <c r="C54" s="63"/>
      <c r="D54" s="63"/>
    </row>
    <row r="55" spans="1:4" x14ac:dyDescent="0.25">
      <c r="A55" s="63" t="str">
        <f>+'CONVENCIONES '!B56</f>
        <v>GESTIÓN DOCUMENTAL</v>
      </c>
      <c r="B55" s="63"/>
      <c r="C55" s="63"/>
      <c r="D55" s="63"/>
    </row>
    <row r="56" spans="1:4" x14ac:dyDescent="0.25">
      <c r="A56" s="63" t="str">
        <f>+'CONVENCIONES '!B57</f>
        <v>GESTIÓN DE ADMINISTRACIÓN LOGÍSTICA</v>
      </c>
      <c r="B56" s="63"/>
      <c r="C56" s="63"/>
      <c r="D56" s="63"/>
    </row>
    <row r="57" spans="1:4" x14ac:dyDescent="0.25">
      <c r="A57" s="63" t="str">
        <f>+'CONVENCIONES '!B58</f>
        <v>GESTIÓN DE TECNOLOGÍA</v>
      </c>
      <c r="B57" s="63"/>
      <c r="C57" s="63"/>
      <c r="D57" s="63"/>
    </row>
    <row r="58" spans="1:4" x14ac:dyDescent="0.25">
      <c r="A58" s="63" t="str">
        <f>+'CONVENCIONES '!B59</f>
        <v>SEGUIMIENTO Y EVALUACIÓN AL SISTEMA DE CONTROL INTERNO</v>
      </c>
      <c r="B58" s="63"/>
      <c r="C58" s="63"/>
      <c r="D58" s="63"/>
    </row>
    <row r="60" spans="1:4" x14ac:dyDescent="0.25">
      <c r="A60" s="202" t="s">
        <v>32</v>
      </c>
      <c r="B60" s="202"/>
    </row>
    <row r="61" spans="1:4" x14ac:dyDescent="0.25">
      <c r="A61" s="63" t="str">
        <f>+'CONVENCIONES '!B62</f>
        <v>ESTRATÉGICO</v>
      </c>
      <c r="B61" s="64"/>
    </row>
    <row r="62" spans="1:4" x14ac:dyDescent="0.25">
      <c r="A62" s="63" t="str">
        <f>+'CONVENCIONES '!B63</f>
        <v>OPERATIVO</v>
      </c>
      <c r="B62" s="64"/>
    </row>
    <row r="63" spans="1:4" x14ac:dyDescent="0.25">
      <c r="A63" s="63" t="str">
        <f>+'CONVENCIONES '!B64</f>
        <v>CUMPLIMIENTO</v>
      </c>
      <c r="B63" s="64"/>
    </row>
    <row r="64" spans="1:4" x14ac:dyDescent="0.25">
      <c r="A64" s="63" t="str">
        <f>+'CONVENCIONES '!B65</f>
        <v>IMAGEN</v>
      </c>
      <c r="B64" s="64"/>
    </row>
    <row r="65" spans="1:4" x14ac:dyDescent="0.25">
      <c r="A65" s="63" t="str">
        <f>+'CONVENCIONES '!B66</f>
        <v>FINANCIERO</v>
      </c>
      <c r="B65" s="64"/>
    </row>
    <row r="66" spans="1:4" x14ac:dyDescent="0.25">
      <c r="A66" s="63" t="str">
        <f>+'CONVENCIONES '!B67</f>
        <v>TECNOLÓGICO</v>
      </c>
      <c r="B66" s="64"/>
    </row>
    <row r="67" spans="1:4" x14ac:dyDescent="0.25">
      <c r="A67" s="63" t="str">
        <f>+'CONVENCIONES '!B68</f>
        <v>CORRUPCIÓN</v>
      </c>
      <c r="B67" s="64"/>
    </row>
    <row r="69" spans="1:4" s="2" customFormat="1" ht="30" x14ac:dyDescent="0.25">
      <c r="A69" s="24" t="s">
        <v>4</v>
      </c>
      <c r="B69" s="24" t="s">
        <v>5</v>
      </c>
      <c r="C69" s="24" t="s">
        <v>6</v>
      </c>
      <c r="D69" s="25" t="s">
        <v>46</v>
      </c>
    </row>
    <row r="70" spans="1:4" x14ac:dyDescent="0.25">
      <c r="A70" s="3" t="str">
        <f>+'CONVENCIONES '!B71</f>
        <v>CASI SEGURO</v>
      </c>
      <c r="B70" s="3" t="str">
        <f>+'CONVENCIONES '!C71</f>
        <v>INSIGNIFICANTE</v>
      </c>
      <c r="C70" s="3" t="str">
        <f>+'CONVENCIONES '!D71</f>
        <v>BAJO</v>
      </c>
      <c r="D70" s="3">
        <f>+'CONVENCIONES '!E71</f>
        <v>0</v>
      </c>
    </row>
    <row r="71" spans="1:4" x14ac:dyDescent="0.25">
      <c r="A71" s="3" t="str">
        <f>+'CONVENCIONES '!B72</f>
        <v>PROBABLE</v>
      </c>
      <c r="B71" s="3" t="str">
        <f>+'CONVENCIONES '!C72</f>
        <v>MENOR</v>
      </c>
      <c r="C71" s="3" t="str">
        <f>+'CONVENCIONES '!D72</f>
        <v>MODERADO</v>
      </c>
      <c r="D71" s="3">
        <f>+'CONVENCIONES '!E72</f>
        <v>1</v>
      </c>
    </row>
    <row r="72" spans="1:4" x14ac:dyDescent="0.25">
      <c r="A72" s="3" t="str">
        <f>+'CONVENCIONES '!B73</f>
        <v>POSIBLE</v>
      </c>
      <c r="B72" s="3" t="str">
        <f>+'CONVENCIONES '!C73</f>
        <v>MODERADO</v>
      </c>
      <c r="C72" s="3" t="str">
        <f>+'CONVENCIONES '!D73</f>
        <v xml:space="preserve">ALTO </v>
      </c>
      <c r="D72" s="3">
        <f>+'CONVENCIONES '!E73</f>
        <v>2</v>
      </c>
    </row>
    <row r="73" spans="1:4" x14ac:dyDescent="0.25">
      <c r="A73" s="3" t="str">
        <f>+'CONVENCIONES '!B74</f>
        <v>IMPROBABLE</v>
      </c>
      <c r="B73" s="3" t="str">
        <f>+'CONVENCIONES '!C74</f>
        <v>MAYOR</v>
      </c>
      <c r="C73" s="3" t="str">
        <f>+'CONVENCIONES '!D74</f>
        <v>EXTREMO</v>
      </c>
    </row>
    <row r="74" spans="1:4" x14ac:dyDescent="0.25">
      <c r="A74" s="3" t="str">
        <f>+'CONVENCIONES '!B75</f>
        <v>RARO</v>
      </c>
      <c r="B74" s="3" t="str">
        <f>+'CONVENCIONES '!C75</f>
        <v>CATASTRÓFICO</v>
      </c>
    </row>
    <row r="75" spans="1:4" x14ac:dyDescent="0.25">
      <c r="A75" t="s">
        <v>42</v>
      </c>
    </row>
  </sheetData>
  <mergeCells count="19">
    <mergeCell ref="A14:F14"/>
    <mergeCell ref="A16:F16"/>
    <mergeCell ref="A15:F15"/>
    <mergeCell ref="A34:F39"/>
    <mergeCell ref="A41:D41"/>
    <mergeCell ref="A60:B60"/>
    <mergeCell ref="E1:F1"/>
    <mergeCell ref="E2:F2"/>
    <mergeCell ref="E3:F3"/>
    <mergeCell ref="A1:A3"/>
    <mergeCell ref="B1:D2"/>
    <mergeCell ref="B3:D3"/>
    <mergeCell ref="A4:F4"/>
    <mergeCell ref="A18:F21"/>
    <mergeCell ref="A22:F27"/>
    <mergeCell ref="A28:F33"/>
    <mergeCell ref="B5:F5"/>
    <mergeCell ref="A5:A6"/>
    <mergeCell ref="A13:F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F31986CF69E9FE48A57BECBE308E1A45" ma:contentTypeVersion="7" ma:contentTypeDescription="Crear nuevo documento." ma:contentTypeScope="" ma:versionID="dd578b968dcbfd24ff96657311c2d1a4">
  <xsd:schema xmlns:xsd="http://www.w3.org/2001/XMLSchema" xmlns:xs="http://www.w3.org/2001/XMLSchema" xmlns:p="http://schemas.microsoft.com/office/2006/metadata/properties" xmlns:ns2="fe5c55e1-1529-428c-8c16-ada3460a0e7a" targetNamespace="http://schemas.microsoft.com/office/2006/metadata/properties" ma:root="true" ma:fieldsID="85b82ad8e91d4bef59f7a11170726caa" ns2:_="">
    <xsd:import namespace="fe5c55e1-1529-428c-8c16-ada3460a0e7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ección" minOccurs="0"/>
                <xsd:element ref="ns2:TaxKeywordTaxHTField"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5c55e1-1529-428c-8c16-ada3460a0e7a"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cción" ma:index="12" nillable="true" ma:displayName="Sección" ma:description="Columnas para búsqueda" ma:format="RadioButtons" ma:indexed="true" ma:internalName="Secci_x00f3_n">
      <xsd:simpleType>
        <xsd:restriction base="dms:Choice">
          <xsd:enumeration value="Talento Humano"/>
          <xsd:enumeration value="Jóvenes en Acción"/>
          <xsd:enumeration value="Familias en Acción"/>
          <xsd:enumeration value="Control Interno"/>
        </xsd:restriction>
      </xsd:simpleType>
    </xsd:element>
    <xsd:element name="TaxKeywordTaxHTField" ma:index="14" nillable="true" ma:taxonomy="true" ma:internalName="TaxKeywordTaxHTField" ma:taxonomyFieldName="TaxKeyword" ma:displayName="Palabras clave de empresa" ma:fieldId="{23f27201-bee3-471e-b2e7-b64fd8b7ca38}" ma:taxonomyMulti="true" ma:sspId="a9584801-e361-45bf-9b1e-b4f377865fcc" ma:termSetId="00000000-0000-0000-0000-000000000000" ma:anchorId="00000000-0000-0000-0000-000000000000" ma:open="true" ma:isKeyword="true">
      <xsd:complexType>
        <xsd:sequence>
          <xsd:element ref="pc:Terms" minOccurs="0" maxOccurs="1"/>
        </xsd:sequence>
      </xsd:complexType>
    </xsd:element>
    <xsd:element name="TaxCatchAll" ma:index="15" nillable="true" ma:displayName="Taxonomy Catch All Column" ma:hidden="true" ma:list="{bd2de93b-9b0b-4beb-873c-04226923d0ee}" ma:internalName="TaxCatchAll" ma:showField="CatchAllData" ma:web="fe5c55e1-1529-428c-8c16-ada3460a0e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ma:index="16"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ección xmlns="fe5c55e1-1529-428c-8c16-ada3460a0e7a" xsi:nil="true"/>
    <TaxCatchAll xmlns="fe5c55e1-1529-428c-8c16-ada3460a0e7a"/>
    <TaxKeywordTaxHTField xmlns="fe5c55e1-1529-428c-8c16-ada3460a0e7a">
      <Terms xmlns="http://schemas.microsoft.com/office/infopath/2007/PartnerControls"/>
    </TaxKeywordTaxHTField>
    <_dlc_DocId xmlns="fe5c55e1-1529-428c-8c16-ada3460a0e7a">A65FJVFR3NAS-661729355-4138</_dlc_DocId>
    <_dlc_DocIdUrl xmlns="fe5c55e1-1529-428c-8c16-ada3460a0e7a">
      <Url>http://tame/_layouts/15/DocIdRedir.aspx?ID=A65FJVFR3NAS-661729355-4138</Url>
      <Description>A65FJVFR3NAS-661729355-4138</Description>
    </_dlc_DocIdUrl>
  </documentManagement>
</p:properties>
</file>

<file path=customXml/itemProps1.xml><?xml version="1.0" encoding="utf-8"?>
<ds:datastoreItem xmlns:ds="http://schemas.openxmlformats.org/officeDocument/2006/customXml" ds:itemID="{64419322-FD38-4A12-94C0-DACA6E2A3F50}"/>
</file>

<file path=customXml/itemProps2.xml><?xml version="1.0" encoding="utf-8"?>
<ds:datastoreItem xmlns:ds="http://schemas.openxmlformats.org/officeDocument/2006/customXml" ds:itemID="{1706D461-53C2-421C-A396-14CBDD44BF55}"/>
</file>

<file path=customXml/itemProps3.xml><?xml version="1.0" encoding="utf-8"?>
<ds:datastoreItem xmlns:ds="http://schemas.openxmlformats.org/officeDocument/2006/customXml" ds:itemID="{B3A362B2-F1FD-46EC-92B6-1FD07DDD8EE2}"/>
</file>

<file path=customXml/itemProps4.xml><?xml version="1.0" encoding="utf-8"?>
<ds:datastoreItem xmlns:ds="http://schemas.openxmlformats.org/officeDocument/2006/customXml" ds:itemID="{F5E47C2A-D798-4D11-B986-3EEFE1E142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 CONTEXT ESTRAT INST 2018</vt:lpstr>
      <vt:lpstr>MAPA DE RIESGOS 2018</vt:lpstr>
      <vt:lpstr>Hoja3</vt:lpstr>
      <vt:lpstr>CONVENCIONES </vt:lpstr>
      <vt:lpstr>Hoja1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Quiroga Carrillo</dc:creator>
  <cp:lastModifiedBy>Maria De Los Angeles Tovar Chavarro</cp:lastModifiedBy>
  <cp:lastPrinted>2017-05-03T14:00:08Z</cp:lastPrinted>
  <dcterms:created xsi:type="dcterms:W3CDTF">2016-07-29T15:34:20Z</dcterms:created>
  <dcterms:modified xsi:type="dcterms:W3CDTF">2018-12-28T16:41:21Z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0x010100F31986CF69E9FE48A57BECBE308E1A45</vt:lpwstr>
  </property>
  <property fmtid="{D5CDD505-2E9C-101B-9397-08002B2CF9AE}" pid="3" name="_dlc_DocIdItemGuid">
    <vt:lpwstr>9093e2c3-8566-4802-b657-de9ce034090d</vt:lpwstr>
  </property>
  <property fmtid="{D5CDD505-2E9C-101B-9397-08002B2CF9AE}" pid="4" name="TaxKeyword">
    <vt:lpwstr/>
  </property>
</Properties>
</file>